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ida\Desktop\REITINGAI\2018\"/>
    </mc:Choice>
  </mc:AlternateContent>
  <xr:revisionPtr revIDLastSave="0" documentId="13_ncr:1_{FEBBE6D8-1AA9-402E-B542-DE4C2C1F78C9}" xr6:coauthVersionLast="36" xr6:coauthVersionMax="36" xr10:uidLastSave="{00000000-0000-0000-0000-000000000000}"/>
  <bookViews>
    <workbookView xWindow="0" yWindow="0" windowWidth="24255" windowHeight="12360" tabRatio="615" activeTab="1" xr2:uid="{00000000-000D-0000-FFFF-FFFF00000000}"/>
  </bookViews>
  <sheets>
    <sheet name="Varžybos" sheetId="1" r:id="rId1"/>
    <sheet name="Moterys" sheetId="6" r:id="rId2"/>
    <sheet name="Vyrai" sheetId="7" r:id="rId3"/>
    <sheet name="Moterys (skaiciavimams)" sheetId="8" state="hidden" r:id="rId4"/>
    <sheet name="Vyrai (skaiciavimams)" sheetId="10" state="hidden" r:id="rId5"/>
  </sheets>
  <definedNames>
    <definedName name="_NLM1" localSheetId="3">'Moterys (skaiciavimams)'!#REF!</definedName>
    <definedName name="_NLM1" localSheetId="4">'Vyrai (skaiciavimams)'!#REF!</definedName>
    <definedName name="_NLM2" localSheetId="3">'Moterys (skaiciavimams)'!#REF!</definedName>
    <definedName name="_NLM2" localSheetId="4">'Vyrai (skaiciavimams)'!#REF!</definedName>
    <definedName name="_NLV1" localSheetId="3">'Moterys (skaiciavimams)'!#REF!</definedName>
    <definedName name="_NLV1" localSheetId="4">'Vyrai (skaiciavimams)'!#REF!</definedName>
    <definedName name="_NLV2" localSheetId="3">'Moterys (skaiciavimams)'!#REF!</definedName>
    <definedName name="_NLV2" localSheetId="4">'Vyrai (skaiciavimams)'!#REF!</definedName>
    <definedName name="Varz10NLM1">Varžybos!$L$43</definedName>
    <definedName name="Varz10NLM2">Varžybos!$L$44</definedName>
    <definedName name="Varz10NLM3">Varžybos!$L$45</definedName>
    <definedName name="Varz10NLM4">Varžybos!$L$47</definedName>
    <definedName name="Varz10NLV1">Varžybos!$H$42</definedName>
    <definedName name="Varz10NLV2">Varžybos!$H$43</definedName>
    <definedName name="Varz10NLV3">Varžybos!$H$44</definedName>
    <definedName name="Varz10NLV4">Varžybos!$H$46</definedName>
    <definedName name="Varz10NLV5">Varžybos!$H$47</definedName>
    <definedName name="Varz10TKM1">Varžybos!$K$43</definedName>
    <definedName name="Varz10TKM2">Varžybos!$K$44</definedName>
    <definedName name="Varz10TKM3">Varžybos!$K$45</definedName>
    <definedName name="Varz10TKM4">Varžybos!$K$47</definedName>
    <definedName name="Varz10TKV1">Varžybos!$G$42</definedName>
    <definedName name="Varz10TKV2">Varžybos!$G$43</definedName>
    <definedName name="Varz10TKV3">Varžybos!$G$44</definedName>
    <definedName name="Varz10TKV4">Varžybos!$G$46</definedName>
    <definedName name="Varz10TKV5">Varžybos!$G$47</definedName>
    <definedName name="Varz10VK">Varžybos!$C$42</definedName>
    <definedName name="Varz11NLM1">Varžybos!$L$50</definedName>
    <definedName name="Varz11NLM2">Varžybos!$L$52</definedName>
    <definedName name="Varz11NLM3">Varžybos!$L$53</definedName>
    <definedName name="Varz11NLM4">Varžybos!#REF!</definedName>
    <definedName name="Varz11NLV1">Varžybos!$H$48</definedName>
    <definedName name="Varz11NLV2">Varžybos!$H$49</definedName>
    <definedName name="Varz11NLV3">Varžybos!$H$51</definedName>
    <definedName name="Varz11NLV4">Varžybos!$H$52</definedName>
    <definedName name="Varz11NLV5">Varžybos!$H$53</definedName>
    <definedName name="Varz11TKM1">Varžybos!$K$50</definedName>
    <definedName name="Varz11TKM2">Varžybos!$K$52</definedName>
    <definedName name="Varz11TKM3">Varžybos!$K$53</definedName>
    <definedName name="Varz11TKM4">Varžybos!#REF!</definedName>
    <definedName name="Varz11TKV1">Varžybos!$G$48</definedName>
    <definedName name="Varz11TKV2">Varžybos!$G$49</definedName>
    <definedName name="Varz11TKV3">Varžybos!$G$51</definedName>
    <definedName name="Varz11TKV4">Varžybos!$G$52</definedName>
    <definedName name="Varz11TKV5">Varžybos!$G$53</definedName>
    <definedName name="Varz11VK">Varžybos!$C$48</definedName>
    <definedName name="Varz12NLM1">Varžybos!$L$56</definedName>
    <definedName name="Varz12NLM2">Varžybos!$L$58</definedName>
    <definedName name="Varz12NLM3">Varžybos!$L$59</definedName>
    <definedName name="Varz12NLV1">Varžybos!$H$54</definedName>
    <definedName name="Varz12NLV2">Varžybos!$H$55</definedName>
    <definedName name="Varz12NLV3">Varžybos!$H$57</definedName>
    <definedName name="Varz12NLV4">Varžybos!$H$58</definedName>
    <definedName name="Varz12NLV5">Varžybos!$H$59</definedName>
    <definedName name="Varz12TKM1">Varžybos!$K$56</definedName>
    <definedName name="Varz12TKM2">Varžybos!$K$58</definedName>
    <definedName name="Varz12TKM3">Varžybos!$K$59</definedName>
    <definedName name="Varz12TKV1">Varžybos!$G$54</definedName>
    <definedName name="Varz12TKV2">Varžybos!$G$55</definedName>
    <definedName name="Varz12TKV3">Varžybos!$G$57</definedName>
    <definedName name="Varz12TKV4">Varžybos!$G$58</definedName>
    <definedName name="Varz12TKV5">Varžybos!$G$59</definedName>
    <definedName name="Varz12VK">Varžybos!$C$54</definedName>
    <definedName name="Varz13NLM1">Varžybos!$L$62</definedName>
    <definedName name="Varz13NLM2">Varžybos!$L$64</definedName>
    <definedName name="Varz13NLV1">Varžybos!$H$60</definedName>
    <definedName name="Varz13NLV2">Varžybos!$H$61</definedName>
    <definedName name="Varz13NLV3">Varžybos!$H$63</definedName>
    <definedName name="Varz13NLV4">Varžybos!$H$64</definedName>
    <definedName name="Varz13NLV5">Varžybos!$H$65</definedName>
    <definedName name="Varz13TKM1">Varžybos!$K$62</definedName>
    <definedName name="Varz13TKM2">Varžybos!$K$64</definedName>
    <definedName name="Varz13TKV1">Varžybos!$G$60</definedName>
    <definedName name="Varz13TKV2">Varžybos!$G$61</definedName>
    <definedName name="Varz13TKV3">Varžybos!$G$63</definedName>
    <definedName name="Varz13TKV4">Varžybos!$G$64</definedName>
    <definedName name="Varz13TKV5">Varžybos!$G$65</definedName>
    <definedName name="Varz13VK">Varžybos!$C$60</definedName>
    <definedName name="Varz14NLM1">Varžybos!$L$67</definedName>
    <definedName name="Varz14NLM2">Varžybos!$L$68</definedName>
    <definedName name="Varz14NLM3">Varžybos!$L$69</definedName>
    <definedName name="Varz14NLV1">Varžybos!$H$66</definedName>
    <definedName name="Varz14NLV2">Varžybos!$H$67</definedName>
    <definedName name="Varz14NLV3">Varžybos!$H$68</definedName>
    <definedName name="Varz14TKM1">Varžybos!$K$67</definedName>
    <definedName name="Varz14TKM2">Varžybos!$K$68</definedName>
    <definedName name="Varz14TKM3">Varžybos!$K$69</definedName>
    <definedName name="Varz14TKV1">Varžybos!$G$66</definedName>
    <definedName name="Varz14TKV2">Varžybos!$G$67</definedName>
    <definedName name="Varz14TKV3">Varžybos!$G$68</definedName>
    <definedName name="Varz14VK">Varžybos!$C$66</definedName>
    <definedName name="Varz15NLM1">Varžybos!$L$71</definedName>
    <definedName name="Varz15NLM2">Varžybos!$L$72</definedName>
    <definedName name="Varz15NLM3">Varžybos!$L$73</definedName>
    <definedName name="Varz15NLV1">Varžybos!$H$70</definedName>
    <definedName name="Varz15NLV2">Varžybos!$H$71</definedName>
    <definedName name="Varz15NLV3">Varžybos!$H$72</definedName>
    <definedName name="Varz15TKM1">Varžybos!$K$71</definedName>
    <definedName name="Varz15TKM2">Varžybos!$K$72</definedName>
    <definedName name="Varz15TKM3">Varžybos!$K$73</definedName>
    <definedName name="Varz15TKV1">Varžybos!$G$70</definedName>
    <definedName name="Varz15TKV2">Varžybos!$G$71</definedName>
    <definedName name="Varz15TKV3">Varžybos!$G$72</definedName>
    <definedName name="Varz15VK">Varžybos!$C$70</definedName>
    <definedName name="Varz16NLM1">Varžybos!$L$75</definedName>
    <definedName name="Varz16NLM2">Varžybos!$L$76</definedName>
    <definedName name="Varz16NLM3">Varžybos!$L$77</definedName>
    <definedName name="Varz16NLV1">Varžybos!$H$74</definedName>
    <definedName name="Varz16NLV2">Varžybos!$H$75</definedName>
    <definedName name="Varz16NLV3">Varžybos!$H$76</definedName>
    <definedName name="Varz16TKM1">Varžybos!$K$75</definedName>
    <definedName name="Varz16TKM2">Varžybos!$K$76</definedName>
    <definedName name="Varz16TKM3">Varžybos!$K$77</definedName>
    <definedName name="Varz16TKV1">Varžybos!$G$74</definedName>
    <definedName name="Varz16TKV2">Varžybos!$G$75</definedName>
    <definedName name="Varz16TKV3">Varžybos!$G$76</definedName>
    <definedName name="Varz16VK">Varžybos!$C$74</definedName>
    <definedName name="Varz17NLM1">Varžybos!$L$79</definedName>
    <definedName name="Varz17NLM2">Varžybos!$L$80</definedName>
    <definedName name="Varz17NLM3">Varžybos!$L$81</definedName>
    <definedName name="Varz17NLV1">Varžybos!$H$78</definedName>
    <definedName name="Varz17NLV2">Varžybos!$H$79</definedName>
    <definedName name="Varz17NLV3">Varžybos!$H$80</definedName>
    <definedName name="Varz17NLV4">Varžybos!#REF!</definedName>
    <definedName name="Varz17NLV5">Varžybos!#REF!</definedName>
    <definedName name="Varz17TKM1">Varžybos!$K$79</definedName>
    <definedName name="Varz17TKM2">Varžybos!$K$80</definedName>
    <definedName name="Varz17TKM3">Varžybos!$K$81</definedName>
    <definedName name="Varz17TKM4">Varžybos!$K$81</definedName>
    <definedName name="Varz17TKV1">Varžybos!$G$78</definedName>
    <definedName name="Varz17TKV2">Varžybos!$G$79</definedName>
    <definedName name="Varz17TKV3">Varžybos!$G$80</definedName>
    <definedName name="Varz17TKV4">Varžybos!#REF!</definedName>
    <definedName name="Varz17TKV5">Varžybos!#REF!</definedName>
    <definedName name="Varz17VK">Varžybos!$C$78</definedName>
    <definedName name="Varz18NLM1">Varžybos!$L$83</definedName>
    <definedName name="Varz18NLM2">Varžybos!$L$84</definedName>
    <definedName name="Varz18NLM3">Varžybos!$L$85</definedName>
    <definedName name="Varz18NLV1">Varžybos!$H$82</definedName>
    <definedName name="Varz18NLV2">Varžybos!$H$83</definedName>
    <definedName name="Varz18NLV3">Varžybos!$H$84</definedName>
    <definedName name="Varz18NLV4">Varžybos!$H$85</definedName>
    <definedName name="Varz18NLV5">Varžybos!#REF!</definedName>
    <definedName name="Varz18TKM1">Varžybos!$K$83</definedName>
    <definedName name="Varz18TKM2">Varžybos!$K$84</definedName>
    <definedName name="Varz18TKM3">Varžybos!$K$85</definedName>
    <definedName name="Varz18TKM4">Varžybos!$K$85</definedName>
    <definedName name="Varz18TKV1">Varžybos!$G$82</definedName>
    <definedName name="Varz18TKV2">Varžybos!$G$83</definedName>
    <definedName name="Varz18TKV3">Varžybos!$G$84</definedName>
    <definedName name="Varz18TKV4">Varžybos!$G$85</definedName>
    <definedName name="Varz18TKV5">Varžybos!#REF!</definedName>
    <definedName name="Varz18VK">Varžybos!$C$82</definedName>
    <definedName name="Varz19NLM1">Varžybos!$L$87</definedName>
    <definedName name="Varz19NLM2">Varžybos!$L$88</definedName>
    <definedName name="Varz19NLM3">Varžybos!$L$89</definedName>
    <definedName name="Varz19NLV1">Varžybos!$H$86</definedName>
    <definedName name="Varz19NLV2">Varžybos!$H$87</definedName>
    <definedName name="Varz19NLV3">Varžybos!$H$88</definedName>
    <definedName name="Varz19NLV4">Varžybos!$H$89</definedName>
    <definedName name="Varz19NLV5">Varžybos!#REF!</definedName>
    <definedName name="Varz19TKM1">Varžybos!$K$87</definedName>
    <definedName name="Varz19TKM2">Varžybos!$K$88</definedName>
    <definedName name="Varz19TKM3">Varžybos!$K$89</definedName>
    <definedName name="Varz19TKV1">Varžybos!$G$86</definedName>
    <definedName name="Varz19TKV2">Varžybos!$G$87</definedName>
    <definedName name="Varz19TKV3">Varžybos!$G$88</definedName>
    <definedName name="Varz19TKV4">Varžybos!$G$89</definedName>
    <definedName name="Varz19TKV5">Varžybos!#REF!</definedName>
    <definedName name="Varz19VK">Varžybos!$C$86</definedName>
    <definedName name="Varz1NLM1">Varžybos!$L$4</definedName>
    <definedName name="Varz1NLM2">Varžybos!$L$5</definedName>
    <definedName name="Varz1NLV1">Varžybos!$H$3</definedName>
    <definedName name="Varz1NLV2">Varžybos!$H$4</definedName>
    <definedName name="Varz1NLV3">Varžybos!$H$5</definedName>
    <definedName name="Varz1TKM1">Varžybos!$K$4</definedName>
    <definedName name="Varz1TKM2">Varžybos!$K$5</definedName>
    <definedName name="Varz1TKV1">Varžybos!$G$3</definedName>
    <definedName name="Varz1TKV2">Varžybos!$G$4</definedName>
    <definedName name="Varz1TKV3">Varžybos!$G$5</definedName>
    <definedName name="Varz1VK">Varžybos!$C$3</definedName>
    <definedName name="Varz20NLM1">Varžybos!$L$91</definedName>
    <definedName name="Varz20NLM2">Varžybos!$L$92</definedName>
    <definedName name="Varz20NLM3">Varžybos!#REF!</definedName>
    <definedName name="Varz20NLM4">Varžybos!#REF!</definedName>
    <definedName name="Varz20NLV1">Varžybos!$H$90</definedName>
    <definedName name="Varz20NLV2">Varžybos!$H$91</definedName>
    <definedName name="Varz20NLV3">Varžybos!$H$92</definedName>
    <definedName name="Varz20NLV4">Varžybos!#REF!</definedName>
    <definedName name="Varz20TKM1">Varžybos!$K$91</definedName>
    <definedName name="Varz20TKM2">Varžybos!$K$92</definedName>
    <definedName name="Varz20TKM3">Varžybos!#REF!</definedName>
    <definedName name="Varz20TKM4">Varžybos!#REF!</definedName>
    <definedName name="Varz20TKV1">Varžybos!$G$90</definedName>
    <definedName name="Varz20TKV2">Varžybos!$G$91</definedName>
    <definedName name="Varz20TKV3">Varžybos!$G$92</definedName>
    <definedName name="Varz20TKV4">Varžybos!#REF!</definedName>
    <definedName name="Varz20VK">Varžybos!$C$90</definedName>
    <definedName name="Varz21NLM1">Varžybos!$L$94</definedName>
    <definedName name="Varz21NLM2">Varžybos!$L$95</definedName>
    <definedName name="Varz21NLM3">Varžybos!$L$96</definedName>
    <definedName name="Varz21NLV1">Varžybos!$H$93</definedName>
    <definedName name="Varz21NLV2">Varžybos!$H$94</definedName>
    <definedName name="Varz21NLV3">Varžybos!$H$95</definedName>
    <definedName name="Varz21NLV4">Varžybos!$H$96</definedName>
    <definedName name="Varz21TKM1">Varžybos!$K$94</definedName>
    <definedName name="Varz21TKM2">Varžybos!$K$95</definedName>
    <definedName name="Varz21TKM3">Varžybos!$K$96</definedName>
    <definedName name="Varz21TKV1">Varžybos!$G$93</definedName>
    <definedName name="Varz21TKV2">Varžybos!$G$94</definedName>
    <definedName name="Varz21TKV3">Varžybos!$G$95</definedName>
    <definedName name="Varz21TKV4">Varžybos!$G$96</definedName>
    <definedName name="Varz21VK">Varžybos!$C$93</definedName>
    <definedName name="Varz22NLM1">Varžybos!$L$98</definedName>
    <definedName name="Varz22NLM2">Varžybos!$L$99</definedName>
    <definedName name="Varz22NLM3">Varžybos!$L$100</definedName>
    <definedName name="Varz22NLV1">Varžybos!$H$97</definedName>
    <definedName name="Varz22NLV2">Varžybos!$H$98</definedName>
    <definedName name="Varz22NLV3">Varžybos!$H$99</definedName>
    <definedName name="Varz22NLV4">Varžybos!$H$100</definedName>
    <definedName name="Varz22TKM1">Varžybos!$K$98</definedName>
    <definedName name="Varz22TKM2">Varžybos!$K$99</definedName>
    <definedName name="Varz22TKM3">Varžybos!$K$100</definedName>
    <definedName name="Varz22TKV1">Varžybos!$G$97</definedName>
    <definedName name="Varz22TKV2">Varžybos!$G$98</definedName>
    <definedName name="Varz22TKV3">Varžybos!$G$99</definedName>
    <definedName name="Varz22TKV4">Varžybos!$G$100</definedName>
    <definedName name="Varz22VK">Varžybos!$C$97</definedName>
    <definedName name="Varz23NLM1">Varžybos!$L$102</definedName>
    <definedName name="Varz23NLM2">Varžybos!$L$103</definedName>
    <definedName name="Varz23NLV1">Varžybos!$H$101</definedName>
    <definedName name="Varz23NLV2">Varžybos!$H$102</definedName>
    <definedName name="Varz23NLV3">Varžybos!$H$104</definedName>
    <definedName name="Varz23TKM1">Varžybos!$K$102</definedName>
    <definedName name="Varz23TKM2">Varžybos!$K$103</definedName>
    <definedName name="Varz23TKV1">Varžybos!$G$101</definedName>
    <definedName name="Varz23TKV2">Varžybos!$G$102</definedName>
    <definedName name="Varz23TKV3">Varžybos!$G$104</definedName>
    <definedName name="Varz23VK">Varžybos!$C$101</definedName>
    <definedName name="Varz24NLM1">Varžybos!$L$106</definedName>
    <definedName name="Varz24NLM2">Varžybos!$L$107</definedName>
    <definedName name="Varz24NLV1">Varžybos!$H$105</definedName>
    <definedName name="Varz24NLV2">Varžybos!$H$106</definedName>
    <definedName name="Varz24NLV3">Varžybos!$H$108</definedName>
    <definedName name="Varz24TKM1">Varžybos!$K$106</definedName>
    <definedName name="Varz24TKM2">Varžybos!$K$107</definedName>
    <definedName name="Varz24TKV1">Varžybos!$G$105</definedName>
    <definedName name="Varz24TKV2">Varžybos!$G$106</definedName>
    <definedName name="Varz24TKV3">Varžybos!$G$108</definedName>
    <definedName name="Varz24VK">Varžybos!$C$105</definedName>
    <definedName name="Varz25NLM1">Varžybos!$L$110</definedName>
    <definedName name="Varz25NLM2">Varžybos!$L$111</definedName>
    <definedName name="Varz25NLV1">Varžybos!$H$109</definedName>
    <definedName name="Varz25NLV2">Varžybos!$H$110</definedName>
    <definedName name="Varz25NLV3">Varžybos!$H$112</definedName>
    <definedName name="Varz25TKM1">Varžybos!$K$110</definedName>
    <definedName name="Varz25TKM2">Varžybos!$K$111</definedName>
    <definedName name="Varz25TKV1">Varžybos!$G$109</definedName>
    <definedName name="Varz25TKV2">Varžybos!$G$110</definedName>
    <definedName name="Varz25TKV3">Varžybos!$G$112</definedName>
    <definedName name="Varz25VK">Varžybos!$C$109</definedName>
    <definedName name="Varz26NLM1">Varžybos!$L$114</definedName>
    <definedName name="Varz26NLM2">Varžybos!$L$115</definedName>
    <definedName name="Varz26NLV1">Varžybos!$H$113</definedName>
    <definedName name="Varz26NLV2">Varžybos!$H$114</definedName>
    <definedName name="Varz26NLV3">Varžybos!$H$116</definedName>
    <definedName name="Varz26TKM1">Varžybos!$K$114</definedName>
    <definedName name="Varz26TKM2">Varžybos!$K$115</definedName>
    <definedName name="Varz26TKV1">Varžybos!$G$113</definedName>
    <definedName name="Varz26TKV2">Varžybos!$G$114</definedName>
    <definedName name="Varz26TKV3">Varžybos!$G$116</definedName>
    <definedName name="Varz26VK">Varžybos!$C$113</definedName>
    <definedName name="Varz2NLM1">Varžybos!$L$7</definedName>
    <definedName name="Varz2NLM2">Varžybos!$L$9</definedName>
    <definedName name="Varz2NLM3">Varžybos!#REF!</definedName>
    <definedName name="Varz2NLV1">Varžybos!$H$6</definedName>
    <definedName name="Varz2NLV2">Varžybos!$H$7</definedName>
    <definedName name="Varz2NLV3">Varžybos!$H$8</definedName>
    <definedName name="Varz2TKM1">Varžybos!$K$7</definedName>
    <definedName name="Varz2TKM2">Varžybos!$K$9</definedName>
    <definedName name="Varz2TKM3">Varžybos!#REF!</definedName>
    <definedName name="Varz2TKV1">Varžybos!$G$6</definedName>
    <definedName name="Varz2TKV2">Varžybos!$G$7</definedName>
    <definedName name="Varz2TKV3">Varžybos!$G$8</definedName>
    <definedName name="Varz2VK">Varžybos!$C$6</definedName>
    <definedName name="Varz3NLM1">Varžybos!$L$11</definedName>
    <definedName name="Varz3NLM2">Varžybos!$L$13</definedName>
    <definedName name="Varz3NLM3">Varžybos!$L$13</definedName>
    <definedName name="Varz3NLM4">Varžybos!$G$13</definedName>
    <definedName name="Varz3NLV1">Varžybos!$H$10</definedName>
    <definedName name="Varz3NLV2">Varžybos!$H$11</definedName>
    <definedName name="Varz3NLV3">Varžybos!$H$12</definedName>
    <definedName name="Varz3NLV4">Varžybos!$H$13</definedName>
    <definedName name="Varz3TKM1">Varžybos!$K$11</definedName>
    <definedName name="Varz3TKM2">Varžybos!$K$13</definedName>
    <definedName name="Varz3TKV1">Varžybos!$G$10</definedName>
    <definedName name="Varz3TKV2">Varžybos!$G$11</definedName>
    <definedName name="Varz3TKV3">Varžybos!$G$12</definedName>
    <definedName name="Varz3TKV4">Varžybos!$G$13</definedName>
    <definedName name="Varz3VK">Varžybos!$C$10</definedName>
    <definedName name="Varz4NLM1">Varžybos!$L$15</definedName>
    <definedName name="Varz4NLM2">Varžybos!$L$17</definedName>
    <definedName name="Varz4NLV1">Varžybos!$H$14</definedName>
    <definedName name="Varz4NLV2">Varžybos!$H$15</definedName>
    <definedName name="Varz4NLV3">Varžybos!$H$16</definedName>
    <definedName name="Varz4NLV4">Varžybos!$H$17</definedName>
    <definedName name="Varz4TKM1">Varžybos!$K$15</definedName>
    <definedName name="Varz4TKM2">Varžybos!$K$17</definedName>
    <definedName name="Varz4TKV1">Varžybos!$G$14</definedName>
    <definedName name="Varz4TKV2">Varžybos!$G$15</definedName>
    <definedName name="Varz4TKV3">Varžybos!$G$16</definedName>
    <definedName name="Varz4TKV4">Varžybos!$G$17</definedName>
    <definedName name="Varz4VK">Varžybos!$C$14</definedName>
    <definedName name="Varz5NLM1">Varžybos!$L$19</definedName>
    <definedName name="Varz5NLM2">Varžybos!$L$20</definedName>
    <definedName name="Varz5NLM3">Varžybos!$L$21</definedName>
    <definedName name="Varz5NLM4">Varžybos!#REF!</definedName>
    <definedName name="Varz5NLV1">Varžybos!$H$18</definedName>
    <definedName name="Varz5NLV2">Varžybos!$H$19</definedName>
    <definedName name="Varz5NLV3">Varžybos!$H$20</definedName>
    <definedName name="Varz5NLV4">Varžybos!$H$21</definedName>
    <definedName name="VARZ5NLV5">Varžybos!#REF!</definedName>
    <definedName name="Varz5TKM1">Varžybos!$K$19</definedName>
    <definedName name="Varz5TKM2">Varžybos!$K$20</definedName>
    <definedName name="Varz5TKM3">Varžybos!$K$21</definedName>
    <definedName name="Varz5TKM4">Varžybos!#REF!</definedName>
    <definedName name="Varz5TKV1">Varžybos!$G$18</definedName>
    <definedName name="Varz5TKV2">Varžybos!$G$19</definedName>
    <definedName name="Varz5TKV3">Varžybos!$G$20</definedName>
    <definedName name="Varz5TKV4">Varžybos!$G$21</definedName>
    <definedName name="Varz5TKV5">Varžybos!#REF!</definedName>
    <definedName name="Varz5VK">Varžybos!$C$18</definedName>
    <definedName name="Varz6NLM1">Varžybos!$L$23</definedName>
    <definedName name="Varz6NLM2">Varžybos!$L$24</definedName>
    <definedName name="Varz6NLM3">Varžybos!$L$25</definedName>
    <definedName name="Varz6NLM4">Varžybos!#REF!</definedName>
    <definedName name="Varz6NLV1">Varžybos!$H$22</definedName>
    <definedName name="Varz6NLV2">Varžybos!$H$23</definedName>
    <definedName name="Varz6NLV3">Varžybos!$H$24</definedName>
    <definedName name="Varz6NLV4">Varžybos!$H$25</definedName>
    <definedName name="Varz6NLV5">Varžybos!#REF!</definedName>
    <definedName name="Varz6TKM1">Varžybos!$K$23</definedName>
    <definedName name="Varz6TKM2">Varžybos!$K$24</definedName>
    <definedName name="Varz6TKM3">Varžybos!$K$25</definedName>
    <definedName name="Varz6TKM4">Varžybos!#REF!</definedName>
    <definedName name="Varz6TKV1">Varžybos!$G$22</definedName>
    <definedName name="Varz6TKV2">Varžybos!$G$23</definedName>
    <definedName name="Varz6TKV3">Varžybos!$G$24</definedName>
    <definedName name="Varz6TKV4">Varžybos!$G$25</definedName>
    <definedName name="Varz6TKV5">Varžybos!#REF!</definedName>
    <definedName name="Varz6VK">Varžybos!$C$22</definedName>
    <definedName name="Varz7NLM1">Varžybos!$L$27</definedName>
    <definedName name="Varz7NLM2">Varžybos!$L$28</definedName>
    <definedName name="Varz7NLM3">Varžybos!$L$29</definedName>
    <definedName name="Varz7NLM4">Varžybos!#REF!</definedName>
    <definedName name="Varz7NLV1">Varžybos!$H$26</definedName>
    <definedName name="Varz7NLV2">Varžybos!$H$27</definedName>
    <definedName name="Varz7NLV3">Varžybos!$H$28</definedName>
    <definedName name="Varz7NLV4">Varžybos!$H$29</definedName>
    <definedName name="Varz7NLV5">Varžybos!#REF!</definedName>
    <definedName name="Varz7TKM1">Varžybos!$K$27</definedName>
    <definedName name="Varz7TKM2">Varžybos!$K$28</definedName>
    <definedName name="Varz7TKM3">Varžybos!$K$29</definedName>
    <definedName name="Varz7TKM4">Varžybos!#REF!</definedName>
    <definedName name="Varz7TKV1">Varžybos!$G$26</definedName>
    <definedName name="Varz7TKV2">Varžybos!$G$27</definedName>
    <definedName name="Varz7TKV3">Varžybos!$G$28</definedName>
    <definedName name="Varz7TKV4">Varžybos!$G$29</definedName>
    <definedName name="Varz7TKV5">Varžybos!#REF!</definedName>
    <definedName name="Varz7VK">Varžybos!$C$26</definedName>
    <definedName name="Varz8NLM1">Varžybos!$L$32</definedName>
    <definedName name="Varz8NLM2">Varžybos!$L$33</definedName>
    <definedName name="Varz8NLM3">Varžybos!$L$34</definedName>
    <definedName name="Varz8NLM4">Varžybos!$L$35</definedName>
    <definedName name="Varz8NLV1">Varžybos!$H$30</definedName>
    <definedName name="Varz8NLV2">Varžybos!$H$31</definedName>
    <definedName name="Varz8NLV3">Varžybos!$H$32</definedName>
    <definedName name="Varz8NLV4">Varžybos!$H$33</definedName>
    <definedName name="Varz8NLV5">Varžybos!$H$34</definedName>
    <definedName name="Varz8NLV6">Varžybos!$H$35</definedName>
    <definedName name="Varz8TKM1">Varžybos!$K$32</definedName>
    <definedName name="Varz8TKM2">Varžybos!$K$33</definedName>
    <definedName name="Varz8TKM3">Varžybos!$K$34</definedName>
    <definedName name="Varz8TKM4">Varžybos!$K$35</definedName>
    <definedName name="Varz8TKM5">Varžybos!#REF!</definedName>
    <definedName name="Varz8TKV1">Varžybos!$G$30</definedName>
    <definedName name="Varz8TKV2">Varžybos!$G$31</definedName>
    <definedName name="Varz8TKV3">Varžybos!$G$32</definedName>
    <definedName name="Varz8TKV4">Varžybos!$G$33</definedName>
    <definedName name="Varz8TKV5">Varžybos!$G$34</definedName>
    <definedName name="Varz8TKV6">Varžybos!$G$35</definedName>
    <definedName name="Varz8VK">Varžybos!$C$30</definedName>
    <definedName name="Varz9NLM1">Varžybos!$L$37</definedName>
    <definedName name="Varz9NLM2">Varžybos!$L$40</definedName>
    <definedName name="Varz9NLM3">Varžybos!$L$41</definedName>
    <definedName name="Varz9NLM4">Varžybos!$L$41</definedName>
    <definedName name="Varz9NLV1">Varžybos!$H$36</definedName>
    <definedName name="Varz9NLV2">Varžybos!$H$38</definedName>
    <definedName name="Varz9NLV3">Varžybos!$H$39</definedName>
    <definedName name="Varz9NLV4">Varžybos!$H$40</definedName>
    <definedName name="Varz9NLV5">Varžybos!$H$41</definedName>
    <definedName name="Varz9TKM1">Varžybos!$K$37</definedName>
    <definedName name="Varz9TKM2">Varžybos!$K$40</definedName>
    <definedName name="Varz9TKM3">Varžybos!$K$41</definedName>
    <definedName name="Varz9TKV1">Varžybos!$G$36</definedName>
    <definedName name="Varz9TKV2">Varžybos!$G$38</definedName>
    <definedName name="Varz9TKV3">Varžybos!$G$39</definedName>
    <definedName name="Varz9TKV4">Varžybos!$G$40</definedName>
    <definedName name="varz9TKV5">Varžybos!$G$41</definedName>
    <definedName name="Varz9VK">Varžybos!$C$36</definedName>
    <definedName name="VVarz21TKM1">Varžybos!$K$94</definedName>
  </definedNames>
  <calcPr calcId="162913"/>
  <fileRecoveryPr autoRecover="0"/>
</workbook>
</file>

<file path=xl/calcChain.xml><?xml version="1.0" encoding="utf-8"?>
<calcChain xmlns="http://schemas.openxmlformats.org/spreadsheetml/2006/main">
  <c r="AL42" i="10" l="1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3" i="10"/>
  <c r="AL44" i="10"/>
  <c r="AL45" i="10"/>
  <c r="AL46" i="10"/>
  <c r="AL47" i="10"/>
  <c r="AL48" i="10"/>
  <c r="AL49" i="10"/>
  <c r="AL8" i="10"/>
  <c r="AE8" i="10"/>
  <c r="AF8" i="10"/>
  <c r="AG8" i="10"/>
  <c r="AH8" i="10"/>
  <c r="AI8" i="10"/>
  <c r="AJ8" i="10"/>
  <c r="AK8" i="10"/>
  <c r="AE9" i="10"/>
  <c r="AF9" i="10"/>
  <c r="AG9" i="10"/>
  <c r="AH9" i="10"/>
  <c r="AI9" i="10"/>
  <c r="AJ9" i="10"/>
  <c r="AK9" i="10"/>
  <c r="AD9" i="10"/>
  <c r="H9" i="10"/>
  <c r="AE10" i="10"/>
  <c r="AF10" i="10"/>
  <c r="AG10" i="10"/>
  <c r="AH10" i="10"/>
  <c r="AI10" i="10"/>
  <c r="AJ10" i="10"/>
  <c r="AK10" i="10"/>
  <c r="AE11" i="10"/>
  <c r="AF11" i="10"/>
  <c r="AG11" i="10"/>
  <c r="AH11" i="10"/>
  <c r="AI11" i="10"/>
  <c r="AJ11" i="10"/>
  <c r="AK11" i="10"/>
  <c r="AE12" i="10"/>
  <c r="AF12" i="10"/>
  <c r="AG12" i="10"/>
  <c r="AH12" i="10"/>
  <c r="AI12" i="10"/>
  <c r="AJ12" i="10"/>
  <c r="AK12" i="10"/>
  <c r="AD12" i="10"/>
  <c r="H12" i="10"/>
  <c r="AE13" i="10"/>
  <c r="AF13" i="10"/>
  <c r="AG13" i="10"/>
  <c r="AH13" i="10"/>
  <c r="AI13" i="10"/>
  <c r="AJ13" i="10"/>
  <c r="AK13" i="10"/>
  <c r="AE14" i="10"/>
  <c r="AF14" i="10"/>
  <c r="AG14" i="10"/>
  <c r="AH14" i="10"/>
  <c r="AI14" i="10"/>
  <c r="AJ14" i="10"/>
  <c r="AK14" i="10"/>
  <c r="AE15" i="10"/>
  <c r="AF15" i="10"/>
  <c r="AG15" i="10"/>
  <c r="AH15" i="10"/>
  <c r="AI15" i="10"/>
  <c r="AJ15" i="10"/>
  <c r="AK15" i="10"/>
  <c r="AE16" i="10"/>
  <c r="AF16" i="10"/>
  <c r="AG16" i="10"/>
  <c r="AH16" i="10"/>
  <c r="AI16" i="10"/>
  <c r="AJ16" i="10"/>
  <c r="AK16" i="10"/>
  <c r="AE17" i="10"/>
  <c r="AF17" i="10"/>
  <c r="AG17" i="10"/>
  <c r="AH17" i="10"/>
  <c r="AI17" i="10"/>
  <c r="AJ17" i="10"/>
  <c r="AK17" i="10"/>
  <c r="AE18" i="10"/>
  <c r="AF18" i="10"/>
  <c r="AG18" i="10"/>
  <c r="AH18" i="10"/>
  <c r="AI18" i="10"/>
  <c r="AJ18" i="10"/>
  <c r="AK18" i="10"/>
  <c r="AE19" i="10"/>
  <c r="AF19" i="10"/>
  <c r="AG19" i="10"/>
  <c r="AH19" i="10"/>
  <c r="AI19" i="10"/>
  <c r="AJ19" i="10"/>
  <c r="AK19" i="10"/>
  <c r="AE20" i="10"/>
  <c r="AF20" i="10"/>
  <c r="AG20" i="10"/>
  <c r="AH20" i="10"/>
  <c r="AI20" i="10"/>
  <c r="AJ20" i="10"/>
  <c r="AK20" i="10"/>
  <c r="AD20" i="10"/>
  <c r="H20" i="10"/>
  <c r="AE21" i="10"/>
  <c r="AF21" i="10"/>
  <c r="AG21" i="10"/>
  <c r="AH21" i="10"/>
  <c r="AI21" i="10"/>
  <c r="AJ21" i="10"/>
  <c r="AK21" i="10"/>
  <c r="AE22" i="10"/>
  <c r="AF22" i="10"/>
  <c r="AG22" i="10"/>
  <c r="AH22" i="10"/>
  <c r="AI22" i="10"/>
  <c r="AJ22" i="10"/>
  <c r="AK22" i="10"/>
  <c r="AE23" i="10"/>
  <c r="AF23" i="10"/>
  <c r="AG23" i="10"/>
  <c r="AH23" i="10"/>
  <c r="AI23" i="10"/>
  <c r="AJ23" i="10"/>
  <c r="AK23" i="10"/>
  <c r="AD23" i="10"/>
  <c r="H23" i="10"/>
  <c r="AE24" i="10"/>
  <c r="AF24" i="10"/>
  <c r="AG24" i="10"/>
  <c r="AH24" i="10"/>
  <c r="AI24" i="10"/>
  <c r="AJ24" i="10"/>
  <c r="AK24" i="10"/>
  <c r="AE25" i="10"/>
  <c r="AF25" i="10"/>
  <c r="AG25" i="10"/>
  <c r="AH25" i="10"/>
  <c r="AI25" i="10"/>
  <c r="AJ25" i="10"/>
  <c r="AK25" i="10"/>
  <c r="AE26" i="10"/>
  <c r="AF26" i="10"/>
  <c r="AG26" i="10"/>
  <c r="AH26" i="10"/>
  <c r="AI26" i="10"/>
  <c r="AJ26" i="10"/>
  <c r="AK26" i="10"/>
  <c r="AE27" i="10"/>
  <c r="AF27" i="10"/>
  <c r="AG27" i="10"/>
  <c r="AH27" i="10"/>
  <c r="AI27" i="10"/>
  <c r="AJ27" i="10"/>
  <c r="AK27" i="10"/>
  <c r="AE28" i="10"/>
  <c r="AF28" i="10"/>
  <c r="AG28" i="10"/>
  <c r="AH28" i="10"/>
  <c r="AI28" i="10"/>
  <c r="AJ28" i="10"/>
  <c r="AK28" i="10"/>
  <c r="AD28" i="10"/>
  <c r="H28" i="10"/>
  <c r="AE29" i="10"/>
  <c r="AF29" i="10"/>
  <c r="AG29" i="10"/>
  <c r="AH29" i="10"/>
  <c r="AI29" i="10"/>
  <c r="AJ29" i="10"/>
  <c r="AK29" i="10"/>
  <c r="AE30" i="10"/>
  <c r="AF30" i="10"/>
  <c r="AG30" i="10"/>
  <c r="AH30" i="10"/>
  <c r="AI30" i="10"/>
  <c r="AJ30" i="10"/>
  <c r="AK30" i="10"/>
  <c r="AD30" i="10"/>
  <c r="H30" i="10"/>
  <c r="AE31" i="10"/>
  <c r="AF31" i="10"/>
  <c r="AG31" i="10"/>
  <c r="AH31" i="10"/>
  <c r="AI31" i="10"/>
  <c r="AJ31" i="10"/>
  <c r="AK31" i="10"/>
  <c r="AE32" i="10"/>
  <c r="AF32" i="10"/>
  <c r="AG32" i="10"/>
  <c r="AH32" i="10"/>
  <c r="AI32" i="10"/>
  <c r="AJ32" i="10"/>
  <c r="AK32" i="10"/>
  <c r="AE33" i="10"/>
  <c r="AF33" i="10"/>
  <c r="AG33" i="10"/>
  <c r="AH33" i="10"/>
  <c r="AI33" i="10"/>
  <c r="AJ33" i="10"/>
  <c r="AK33" i="10"/>
  <c r="AE34" i="10"/>
  <c r="AF34" i="10"/>
  <c r="AG34" i="10"/>
  <c r="AH34" i="10"/>
  <c r="AI34" i="10"/>
  <c r="AJ34" i="10"/>
  <c r="AK34" i="10"/>
  <c r="AE35" i="10"/>
  <c r="AF35" i="10"/>
  <c r="AG35" i="10"/>
  <c r="AH35" i="10"/>
  <c r="AI35" i="10"/>
  <c r="AJ35" i="10"/>
  <c r="AK35" i="10"/>
  <c r="AE36" i="10"/>
  <c r="AF36" i="10"/>
  <c r="AG36" i="10"/>
  <c r="AH36" i="10"/>
  <c r="AI36" i="10"/>
  <c r="AJ36" i="10"/>
  <c r="AK36" i="10"/>
  <c r="AD36" i="10"/>
  <c r="H36" i="10"/>
  <c r="AE37" i="10"/>
  <c r="AF37" i="10"/>
  <c r="AG37" i="10"/>
  <c r="AH37" i="10"/>
  <c r="AI37" i="10"/>
  <c r="AJ37" i="10"/>
  <c r="AK37" i="10"/>
  <c r="AE38" i="10"/>
  <c r="AF38" i="10"/>
  <c r="AG38" i="10"/>
  <c r="AH38" i="10"/>
  <c r="AI38" i="10"/>
  <c r="AJ38" i="10"/>
  <c r="AK38" i="10"/>
  <c r="AE39" i="10"/>
  <c r="AF39" i="10"/>
  <c r="AG39" i="10"/>
  <c r="AH39" i="10"/>
  <c r="AI39" i="10"/>
  <c r="AJ39" i="10"/>
  <c r="AK39" i="10"/>
  <c r="AE40" i="10"/>
  <c r="AF40" i="10"/>
  <c r="AG40" i="10"/>
  <c r="AH40" i="10"/>
  <c r="AI40" i="10"/>
  <c r="AJ40" i="10"/>
  <c r="AK40" i="10"/>
  <c r="AE41" i="10"/>
  <c r="AF41" i="10"/>
  <c r="AG41" i="10"/>
  <c r="AH41" i="10"/>
  <c r="AI41" i="10"/>
  <c r="AJ41" i="10"/>
  <c r="AK41" i="10"/>
  <c r="AE42" i="10"/>
  <c r="AF42" i="10"/>
  <c r="AG42" i="10"/>
  <c r="AH42" i="10"/>
  <c r="AI42" i="10"/>
  <c r="AJ42" i="10"/>
  <c r="AK42" i="10"/>
  <c r="AE43" i="10"/>
  <c r="AF43" i="10"/>
  <c r="AG43" i="10"/>
  <c r="AH43" i="10"/>
  <c r="AI43" i="10"/>
  <c r="AJ43" i="10"/>
  <c r="AK43" i="10"/>
  <c r="AE44" i="10"/>
  <c r="AF44" i="10"/>
  <c r="AG44" i="10"/>
  <c r="AH44" i="10"/>
  <c r="AI44" i="10"/>
  <c r="AJ44" i="10"/>
  <c r="AK44" i="10"/>
  <c r="AD44" i="10"/>
  <c r="H44" i="10"/>
  <c r="AE45" i="10"/>
  <c r="AF45" i="10"/>
  <c r="AG45" i="10"/>
  <c r="AH45" i="10"/>
  <c r="AI45" i="10"/>
  <c r="AJ45" i="10"/>
  <c r="AK45" i="10"/>
  <c r="AE46" i="10"/>
  <c r="AF46" i="10"/>
  <c r="AG46" i="10"/>
  <c r="AH46" i="10"/>
  <c r="AI46" i="10"/>
  <c r="AJ46" i="10"/>
  <c r="AK46" i="10"/>
  <c r="AE47" i="10"/>
  <c r="AF47" i="10"/>
  <c r="AG47" i="10"/>
  <c r="AH47" i="10"/>
  <c r="AI47" i="10"/>
  <c r="AJ47" i="10"/>
  <c r="AK47" i="10"/>
  <c r="AE48" i="10"/>
  <c r="AF48" i="10"/>
  <c r="AG48" i="10"/>
  <c r="AH48" i="10"/>
  <c r="AI48" i="10"/>
  <c r="AJ48" i="10"/>
  <c r="AK48" i="10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8" i="8"/>
  <c r="AF9" i="8"/>
  <c r="AF10" i="8"/>
  <c r="AE10" i="8"/>
  <c r="I10" i="8"/>
  <c r="AF11" i="8"/>
  <c r="AF12" i="8"/>
  <c r="AF13" i="8"/>
  <c r="AF14" i="8"/>
  <c r="AF15" i="8"/>
  <c r="AF16" i="8"/>
  <c r="AF17" i="8"/>
  <c r="AF18" i="8"/>
  <c r="AE18" i="8"/>
  <c r="I18" i="8"/>
  <c r="AF19" i="8"/>
  <c r="AF20" i="8"/>
  <c r="AE20" i="8"/>
  <c r="I20" i="8"/>
  <c r="AF21" i="8"/>
  <c r="AF22" i="8"/>
  <c r="AF23" i="8"/>
  <c r="AF24" i="8"/>
  <c r="AF25" i="8"/>
  <c r="AF26" i="8"/>
  <c r="AF27" i="8"/>
  <c r="AF28" i="8"/>
  <c r="AF29" i="8"/>
  <c r="AF8" i="8"/>
  <c r="AE8" i="8"/>
  <c r="I8" i="8"/>
  <c r="AE9" i="8"/>
  <c r="I9" i="8"/>
  <c r="AE11" i="8"/>
  <c r="AE12" i="8"/>
  <c r="I12" i="8"/>
  <c r="AE13" i="8"/>
  <c r="I13" i="8"/>
  <c r="AE14" i="8"/>
  <c r="I14" i="8"/>
  <c r="AE15" i="8"/>
  <c r="AE16" i="8"/>
  <c r="I16" i="8"/>
  <c r="AE17" i="8"/>
  <c r="AE19" i="8"/>
  <c r="AE21" i="8"/>
  <c r="AE22" i="8"/>
  <c r="AE23" i="8"/>
  <c r="AE24" i="8"/>
  <c r="I24" i="8"/>
  <c r="AE25" i="8"/>
  <c r="AE26" i="8"/>
  <c r="AE27" i="8"/>
  <c r="AE28" i="8"/>
  <c r="I28" i="8"/>
  <c r="AE29" i="8"/>
  <c r="AK49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8" i="10"/>
  <c r="I26" i="8"/>
  <c r="G20" i="8"/>
  <c r="G11" i="8"/>
  <c r="G10" i="8"/>
  <c r="G28" i="8"/>
  <c r="AE49" i="10"/>
  <c r="AF49" i="10"/>
  <c r="AG49" i="10"/>
  <c r="AH49" i="10"/>
  <c r="AI49" i="10"/>
  <c r="AJ49" i="10"/>
  <c r="AE50" i="10"/>
  <c r="AF50" i="10"/>
  <c r="AG50" i="10"/>
  <c r="AH50" i="10"/>
  <c r="AI50" i="10"/>
  <c r="AJ50" i="10"/>
  <c r="AD50" i="10"/>
  <c r="H50" i="10"/>
  <c r="AE51" i="10"/>
  <c r="AF51" i="10"/>
  <c r="AG51" i="10"/>
  <c r="AH51" i="10"/>
  <c r="AI51" i="10"/>
  <c r="AJ51" i="10"/>
  <c r="AE52" i="10"/>
  <c r="AF52" i="10"/>
  <c r="AG52" i="10"/>
  <c r="AH52" i="10"/>
  <c r="AI52" i="10"/>
  <c r="AJ52" i="10"/>
  <c r="AE53" i="10"/>
  <c r="AF53" i="10"/>
  <c r="AG53" i="10"/>
  <c r="AH53" i="10"/>
  <c r="AI53" i="10"/>
  <c r="AJ53" i="10"/>
  <c r="AE54" i="10"/>
  <c r="AF54" i="10"/>
  <c r="AG54" i="10"/>
  <c r="AH54" i="10"/>
  <c r="AI54" i="10"/>
  <c r="AJ54" i="10"/>
  <c r="AD54" i="10"/>
  <c r="H54" i="10"/>
  <c r="AE55" i="10"/>
  <c r="AF55" i="10"/>
  <c r="AG55" i="10"/>
  <c r="AH55" i="10"/>
  <c r="AI55" i="10"/>
  <c r="AJ55" i="10"/>
  <c r="AE56" i="10"/>
  <c r="AF56" i="10"/>
  <c r="AG56" i="10"/>
  <c r="AH56" i="10"/>
  <c r="AI56" i="10"/>
  <c r="AJ56" i="10"/>
  <c r="AE57" i="10"/>
  <c r="AF57" i="10"/>
  <c r="AG57" i="10"/>
  <c r="AH57" i="10"/>
  <c r="AI57" i="10"/>
  <c r="AJ57" i="10"/>
  <c r="AE58" i="10"/>
  <c r="AF58" i="10"/>
  <c r="AG58" i="10"/>
  <c r="AH58" i="10"/>
  <c r="AI58" i="10"/>
  <c r="AJ58" i="10"/>
  <c r="AD58" i="10"/>
  <c r="H58" i="10"/>
  <c r="AE59" i="10"/>
  <c r="AF59" i="10"/>
  <c r="AG59" i="10"/>
  <c r="AH59" i="10"/>
  <c r="AI59" i="10"/>
  <c r="AJ59" i="10"/>
  <c r="AE60" i="10"/>
  <c r="AF60" i="10"/>
  <c r="AG60" i="10"/>
  <c r="AH60" i="10"/>
  <c r="AI60" i="10"/>
  <c r="AJ60" i="10"/>
  <c r="AD60" i="10"/>
  <c r="H60" i="10"/>
  <c r="AE61" i="10"/>
  <c r="AF61" i="10"/>
  <c r="AG61" i="10"/>
  <c r="AH61" i="10"/>
  <c r="AI61" i="10"/>
  <c r="AJ61" i="10"/>
  <c r="AE62" i="10"/>
  <c r="AF62" i="10"/>
  <c r="AG62" i="10"/>
  <c r="AH62" i="10"/>
  <c r="AI62" i="10"/>
  <c r="AJ62" i="10"/>
  <c r="AE63" i="10"/>
  <c r="AF63" i="10"/>
  <c r="AG63" i="10"/>
  <c r="AH63" i="10"/>
  <c r="AI63" i="10"/>
  <c r="AJ63" i="10"/>
  <c r="AD63" i="10"/>
  <c r="H63" i="10"/>
  <c r="AE64" i="10"/>
  <c r="AF64" i="10"/>
  <c r="AG64" i="10"/>
  <c r="AH64" i="10"/>
  <c r="AI64" i="10"/>
  <c r="AJ64" i="10"/>
  <c r="AD64" i="10"/>
  <c r="H64" i="10"/>
  <c r="AE65" i="10"/>
  <c r="AF65" i="10"/>
  <c r="AG65" i="10"/>
  <c r="AH65" i="10"/>
  <c r="AI65" i="10"/>
  <c r="AJ65" i="10"/>
  <c r="AD65" i="10"/>
  <c r="H65" i="10"/>
  <c r="AE66" i="10"/>
  <c r="AF66" i="10"/>
  <c r="AG66" i="10"/>
  <c r="AH66" i="10"/>
  <c r="AI66" i="10"/>
  <c r="AJ66" i="10"/>
  <c r="AE67" i="10"/>
  <c r="AF67" i="10"/>
  <c r="AG67" i="10"/>
  <c r="AH67" i="10"/>
  <c r="AI67" i="10"/>
  <c r="AJ67" i="10"/>
  <c r="AE68" i="10"/>
  <c r="AF68" i="10"/>
  <c r="AG68" i="10"/>
  <c r="AH68" i="10"/>
  <c r="AI68" i="10"/>
  <c r="AJ68" i="10"/>
  <c r="AE69" i="10"/>
  <c r="AF69" i="10"/>
  <c r="AG69" i="10"/>
  <c r="AH69" i="10"/>
  <c r="AI69" i="10"/>
  <c r="AJ69" i="10"/>
  <c r="AE70" i="10"/>
  <c r="AF70" i="10"/>
  <c r="AG70" i="10"/>
  <c r="AH70" i="10"/>
  <c r="AI70" i="10"/>
  <c r="AJ70" i="10"/>
  <c r="AE71" i="10"/>
  <c r="AF71" i="10"/>
  <c r="AG71" i="10"/>
  <c r="AH71" i="10"/>
  <c r="AI71" i="10"/>
  <c r="AJ71" i="10"/>
  <c r="AE72" i="10"/>
  <c r="AF72" i="10"/>
  <c r="AG72" i="10"/>
  <c r="AH72" i="10"/>
  <c r="AI72" i="10"/>
  <c r="AJ72" i="10"/>
  <c r="AE73" i="10"/>
  <c r="AF73" i="10"/>
  <c r="AG73" i="10"/>
  <c r="AH73" i="10"/>
  <c r="AI73" i="10"/>
  <c r="AJ73" i="10"/>
  <c r="AE74" i="10"/>
  <c r="AF74" i="10"/>
  <c r="AG74" i="10"/>
  <c r="AH74" i="10"/>
  <c r="AI74" i="10"/>
  <c r="AJ74" i="10"/>
  <c r="AE75" i="10"/>
  <c r="AF75" i="10"/>
  <c r="AG75" i="10"/>
  <c r="AH75" i="10"/>
  <c r="AI75" i="10"/>
  <c r="AJ75" i="10"/>
  <c r="AE76" i="10"/>
  <c r="AF76" i="10"/>
  <c r="AG76" i="10"/>
  <c r="AH76" i="10"/>
  <c r="AI76" i="10"/>
  <c r="AJ76" i="10"/>
  <c r="AE77" i="10"/>
  <c r="AF77" i="10"/>
  <c r="AG77" i="10"/>
  <c r="AH77" i="10"/>
  <c r="AI77" i="10"/>
  <c r="AJ77" i="10"/>
  <c r="AE78" i="10"/>
  <c r="AF78" i="10"/>
  <c r="AG78" i="10"/>
  <c r="AH78" i="10"/>
  <c r="AI78" i="10"/>
  <c r="AJ78" i="10"/>
  <c r="AE79" i="10"/>
  <c r="AF79" i="10"/>
  <c r="AG79" i="10"/>
  <c r="AH79" i="10"/>
  <c r="AI79" i="10"/>
  <c r="AJ79" i="10"/>
  <c r="AE80" i="10"/>
  <c r="AF80" i="10"/>
  <c r="AG80" i="10"/>
  <c r="AH80" i="10"/>
  <c r="AI80" i="10"/>
  <c r="AJ80" i="10"/>
  <c r="AD80" i="10"/>
  <c r="H80" i="10"/>
  <c r="AE81" i="10"/>
  <c r="AF81" i="10"/>
  <c r="AG81" i="10"/>
  <c r="AH81" i="10"/>
  <c r="AI81" i="10"/>
  <c r="AJ81" i="10"/>
  <c r="AE82" i="10"/>
  <c r="AF82" i="10"/>
  <c r="AG82" i="10"/>
  <c r="AH82" i="10"/>
  <c r="AI82" i="10"/>
  <c r="AJ82" i="10"/>
  <c r="AE83" i="10"/>
  <c r="AF83" i="10"/>
  <c r="AG83" i="10"/>
  <c r="AH83" i="10"/>
  <c r="AI83" i="10"/>
  <c r="AJ83" i="10"/>
  <c r="AE84" i="10"/>
  <c r="AF84" i="10"/>
  <c r="AG84" i="10"/>
  <c r="AH84" i="10"/>
  <c r="AI84" i="10"/>
  <c r="AJ84" i="10"/>
  <c r="AE85" i="10"/>
  <c r="AF85" i="10"/>
  <c r="AG85" i="10"/>
  <c r="AH85" i="10"/>
  <c r="AI85" i="10"/>
  <c r="AJ85" i="10"/>
  <c r="AE86" i="10"/>
  <c r="AF86" i="10"/>
  <c r="AG86" i="10"/>
  <c r="AH86" i="10"/>
  <c r="AI86" i="10"/>
  <c r="AJ86" i="10"/>
  <c r="AE87" i="10"/>
  <c r="AF87" i="10"/>
  <c r="AG87" i="10"/>
  <c r="AH87" i="10"/>
  <c r="AI87" i="10"/>
  <c r="AJ87" i="10"/>
  <c r="AE88" i="10"/>
  <c r="AF88" i="10"/>
  <c r="AG88" i="10"/>
  <c r="AH88" i="10"/>
  <c r="AI88" i="10"/>
  <c r="AJ88" i="10"/>
  <c r="AD88" i="10"/>
  <c r="H88" i="10"/>
  <c r="AE89" i="10"/>
  <c r="AF89" i="10"/>
  <c r="AG89" i="10"/>
  <c r="AH89" i="10"/>
  <c r="AI89" i="10"/>
  <c r="AJ89" i="10"/>
  <c r="AE90" i="10"/>
  <c r="AF90" i="10"/>
  <c r="AG90" i="10"/>
  <c r="AH90" i="10"/>
  <c r="AI90" i="10"/>
  <c r="AJ90" i="10"/>
  <c r="AE91" i="10"/>
  <c r="AF91" i="10"/>
  <c r="AG91" i="10"/>
  <c r="AH91" i="10"/>
  <c r="AI91" i="10"/>
  <c r="AJ91" i="10"/>
  <c r="AE92" i="10"/>
  <c r="AF92" i="10"/>
  <c r="AG92" i="10"/>
  <c r="AH92" i="10"/>
  <c r="AI92" i="10"/>
  <c r="AJ92" i="10"/>
  <c r="AE93" i="10"/>
  <c r="AF93" i="10"/>
  <c r="AG93" i="10"/>
  <c r="AH93" i="10"/>
  <c r="AI93" i="10"/>
  <c r="AJ93" i="10"/>
  <c r="AE94" i="10"/>
  <c r="AF94" i="10"/>
  <c r="AG94" i="10"/>
  <c r="AH94" i="10"/>
  <c r="AI94" i="10"/>
  <c r="AJ94" i="10"/>
  <c r="AE95" i="10"/>
  <c r="AF95" i="10"/>
  <c r="AG95" i="10"/>
  <c r="AH95" i="10"/>
  <c r="AI95" i="10"/>
  <c r="AJ95" i="10"/>
  <c r="AE96" i="10"/>
  <c r="AF96" i="10"/>
  <c r="AG96" i="10"/>
  <c r="AH96" i="10"/>
  <c r="AI96" i="10"/>
  <c r="AJ96" i="10"/>
  <c r="AD96" i="10"/>
  <c r="H96" i="10"/>
  <c r="AE97" i="10"/>
  <c r="AF97" i="10"/>
  <c r="AG97" i="10"/>
  <c r="AH97" i="10"/>
  <c r="AI97" i="10"/>
  <c r="AJ97" i="10"/>
  <c r="AE98" i="10"/>
  <c r="AF98" i="10"/>
  <c r="AG98" i="10"/>
  <c r="AH98" i="10"/>
  <c r="AI98" i="10"/>
  <c r="AJ98" i="10"/>
  <c r="AE99" i="10"/>
  <c r="AF99" i="10"/>
  <c r="AG99" i="10"/>
  <c r="AH99" i="10"/>
  <c r="AI99" i="10"/>
  <c r="AJ99" i="10"/>
  <c r="AE100" i="10"/>
  <c r="AF100" i="10"/>
  <c r="AG100" i="10"/>
  <c r="AH100" i="10"/>
  <c r="AI100" i="10"/>
  <c r="AJ100" i="10"/>
  <c r="AE101" i="10"/>
  <c r="AF101" i="10"/>
  <c r="AG101" i="10"/>
  <c r="AH101" i="10"/>
  <c r="AI101" i="10"/>
  <c r="AJ101" i="10"/>
  <c r="AE102" i="10"/>
  <c r="AF102" i="10"/>
  <c r="AG102" i="10"/>
  <c r="AH102" i="10"/>
  <c r="AI102" i="10"/>
  <c r="AJ102" i="10"/>
  <c r="AE103" i="10"/>
  <c r="AF103" i="10"/>
  <c r="AG103" i="10"/>
  <c r="AH103" i="10"/>
  <c r="AI103" i="10"/>
  <c r="AJ103" i="10"/>
  <c r="AE104" i="10"/>
  <c r="AF104" i="10"/>
  <c r="AG104" i="10"/>
  <c r="AH104" i="10"/>
  <c r="AI104" i="10"/>
  <c r="AJ104" i="10"/>
  <c r="AE105" i="10"/>
  <c r="AF105" i="10"/>
  <c r="AG105" i="10"/>
  <c r="AH105" i="10"/>
  <c r="AI105" i="10"/>
  <c r="AJ105" i="10"/>
  <c r="AE106" i="10"/>
  <c r="AF106" i="10"/>
  <c r="AG106" i="10"/>
  <c r="AH106" i="10"/>
  <c r="AI106" i="10"/>
  <c r="AJ106" i="10"/>
  <c r="AE107" i="10"/>
  <c r="AF107" i="10"/>
  <c r="AG107" i="10"/>
  <c r="AH107" i="10"/>
  <c r="AI107" i="10"/>
  <c r="AJ107" i="10"/>
  <c r="AE108" i="10"/>
  <c r="AF108" i="10"/>
  <c r="AG108" i="10"/>
  <c r="AH108" i="10"/>
  <c r="AI108" i="10"/>
  <c r="AJ108" i="10"/>
  <c r="AD108" i="10"/>
  <c r="H108" i="10"/>
  <c r="AE109" i="10"/>
  <c r="AF109" i="10"/>
  <c r="AG109" i="10"/>
  <c r="AH109" i="10"/>
  <c r="AI109" i="10"/>
  <c r="AJ109" i="10"/>
  <c r="AE110" i="10"/>
  <c r="AF110" i="10"/>
  <c r="AG110" i="10"/>
  <c r="AH110" i="10"/>
  <c r="AI110" i="10"/>
  <c r="AJ110" i="10"/>
  <c r="AE111" i="10"/>
  <c r="AF111" i="10"/>
  <c r="AG111" i="10"/>
  <c r="AH111" i="10"/>
  <c r="AI111" i="10"/>
  <c r="AJ111" i="10"/>
  <c r="AE112" i="10"/>
  <c r="AF112" i="10"/>
  <c r="AG112" i="10"/>
  <c r="AH112" i="10"/>
  <c r="AI112" i="10"/>
  <c r="AJ112" i="10"/>
  <c r="AD112" i="10"/>
  <c r="H112" i="10"/>
  <c r="AE113" i="10"/>
  <c r="AF113" i="10"/>
  <c r="AG113" i="10"/>
  <c r="AH113" i="10"/>
  <c r="AI113" i="10"/>
  <c r="AJ113" i="10"/>
  <c r="AE114" i="10"/>
  <c r="AF114" i="10"/>
  <c r="AG114" i="10"/>
  <c r="AH114" i="10"/>
  <c r="AI114" i="10"/>
  <c r="AJ114" i="10"/>
  <c r="AE115" i="10"/>
  <c r="AF115" i="10"/>
  <c r="AG115" i="10"/>
  <c r="AH115" i="10"/>
  <c r="AI115" i="10"/>
  <c r="AJ115" i="10"/>
  <c r="AE116" i="10"/>
  <c r="AF116" i="10"/>
  <c r="AG116" i="10"/>
  <c r="AH116" i="10"/>
  <c r="AI116" i="10"/>
  <c r="AJ116" i="10"/>
  <c r="AD116" i="10"/>
  <c r="H116" i="10"/>
  <c r="AE117" i="10"/>
  <c r="AF117" i="10"/>
  <c r="AG117" i="10"/>
  <c r="AH117" i="10"/>
  <c r="AI117" i="10"/>
  <c r="AJ117" i="10"/>
  <c r="AE118" i="10"/>
  <c r="AF118" i="10"/>
  <c r="AG118" i="10"/>
  <c r="AH118" i="10"/>
  <c r="AI118" i="10"/>
  <c r="AJ118" i="10"/>
  <c r="AE119" i="10"/>
  <c r="AF119" i="10"/>
  <c r="AG119" i="10"/>
  <c r="AH119" i="10"/>
  <c r="AI119" i="10"/>
  <c r="AJ119" i="10"/>
  <c r="AE120" i="10"/>
  <c r="AF120" i="10"/>
  <c r="AG120" i="10"/>
  <c r="AH120" i="10"/>
  <c r="AI120" i="10"/>
  <c r="AJ120" i="10"/>
  <c r="AD120" i="10"/>
  <c r="H120" i="10"/>
  <c r="AE121" i="10"/>
  <c r="AF121" i="10"/>
  <c r="AG121" i="10"/>
  <c r="AH121" i="10"/>
  <c r="AI121" i="10"/>
  <c r="AJ121" i="10"/>
  <c r="AE122" i="10"/>
  <c r="AF122" i="10"/>
  <c r="AG122" i="10"/>
  <c r="AH122" i="10"/>
  <c r="AI122" i="10"/>
  <c r="AJ122" i="10"/>
  <c r="AE123" i="10"/>
  <c r="AF123" i="10"/>
  <c r="AG123" i="10"/>
  <c r="AH123" i="10"/>
  <c r="AI123" i="10"/>
  <c r="AJ123" i="10"/>
  <c r="AE124" i="10"/>
  <c r="AF124" i="10"/>
  <c r="AG124" i="10"/>
  <c r="AH124" i="10"/>
  <c r="AI124" i="10"/>
  <c r="AJ124" i="10"/>
  <c r="AE125" i="10"/>
  <c r="AF125" i="10"/>
  <c r="AG125" i="10"/>
  <c r="AH125" i="10"/>
  <c r="AI125" i="10"/>
  <c r="AJ125" i="10"/>
  <c r="AE126" i="10"/>
  <c r="AF126" i="10"/>
  <c r="AG126" i="10"/>
  <c r="AH126" i="10"/>
  <c r="AI126" i="10"/>
  <c r="AJ126" i="10"/>
  <c r="AE127" i="10"/>
  <c r="AF127" i="10"/>
  <c r="AG127" i="10"/>
  <c r="AH127" i="10"/>
  <c r="AI127" i="10"/>
  <c r="AJ127" i="10"/>
  <c r="AE128" i="10"/>
  <c r="AF128" i="10"/>
  <c r="AG128" i="10"/>
  <c r="AH128" i="10"/>
  <c r="AI128" i="10"/>
  <c r="AJ128" i="10"/>
  <c r="AD128" i="10"/>
  <c r="H128" i="10"/>
  <c r="AE129" i="10"/>
  <c r="AF129" i="10"/>
  <c r="AG129" i="10"/>
  <c r="AH129" i="10"/>
  <c r="AI129" i="10"/>
  <c r="AJ129" i="10"/>
  <c r="AE130" i="10"/>
  <c r="AF130" i="10"/>
  <c r="AG130" i="10"/>
  <c r="AH130" i="10"/>
  <c r="AI130" i="10"/>
  <c r="AJ130" i="10"/>
  <c r="AE131" i="10"/>
  <c r="AF131" i="10"/>
  <c r="AG131" i="10"/>
  <c r="AH131" i="10"/>
  <c r="AI131" i="10"/>
  <c r="AJ131" i="10"/>
  <c r="AD131" i="10"/>
  <c r="H131" i="10"/>
  <c r="AE132" i="10"/>
  <c r="AF132" i="10"/>
  <c r="AG132" i="10"/>
  <c r="AH132" i="10"/>
  <c r="AI132" i="10"/>
  <c r="AJ132" i="10"/>
  <c r="AD132" i="10"/>
  <c r="H132" i="10"/>
  <c r="AE133" i="10"/>
  <c r="AF133" i="10"/>
  <c r="AG133" i="10"/>
  <c r="AH133" i="10"/>
  <c r="AI133" i="10"/>
  <c r="AJ133" i="10"/>
  <c r="AD133" i="10"/>
  <c r="H133" i="10"/>
  <c r="AE134" i="10"/>
  <c r="AF134" i="10"/>
  <c r="AG134" i="10"/>
  <c r="AH134" i="10"/>
  <c r="AI134" i="10"/>
  <c r="AJ134" i="10"/>
  <c r="AD134" i="10"/>
  <c r="H134" i="10"/>
  <c r="AE135" i="10"/>
  <c r="AF135" i="10"/>
  <c r="AG135" i="10"/>
  <c r="AH135" i="10"/>
  <c r="AI135" i="10"/>
  <c r="AJ135" i="10"/>
  <c r="AD135" i="10"/>
  <c r="H135" i="10"/>
  <c r="AE136" i="10"/>
  <c r="AF136" i="10"/>
  <c r="AG136" i="10"/>
  <c r="AH136" i="10"/>
  <c r="AI136" i="10"/>
  <c r="AJ136" i="10"/>
  <c r="AD136" i="10"/>
  <c r="H136" i="10"/>
  <c r="AE137" i="10"/>
  <c r="AF137" i="10"/>
  <c r="AG137" i="10"/>
  <c r="AH137" i="10"/>
  <c r="AI137" i="10"/>
  <c r="AJ137" i="10"/>
  <c r="AD137" i="10"/>
  <c r="H137" i="10"/>
  <c r="AE138" i="10"/>
  <c r="AF138" i="10"/>
  <c r="AG138" i="10"/>
  <c r="AH138" i="10"/>
  <c r="AI138" i="10"/>
  <c r="AJ138" i="10"/>
  <c r="AD138" i="10"/>
  <c r="H138" i="10"/>
  <c r="AE139" i="10"/>
  <c r="AF139" i="10"/>
  <c r="AG139" i="10"/>
  <c r="AH139" i="10"/>
  <c r="AI139" i="10"/>
  <c r="AJ139" i="10"/>
  <c r="AD139" i="10"/>
  <c r="H139" i="10"/>
  <c r="AE140" i="10"/>
  <c r="AF140" i="10"/>
  <c r="AG140" i="10"/>
  <c r="AH140" i="10"/>
  <c r="AI140" i="10"/>
  <c r="AJ140" i="10"/>
  <c r="AD140" i="10"/>
  <c r="H140" i="10"/>
  <c r="AE141" i="10"/>
  <c r="AF141" i="10"/>
  <c r="AG141" i="10"/>
  <c r="AH141" i="10"/>
  <c r="AI141" i="10"/>
  <c r="AJ141" i="10"/>
  <c r="AD141" i="10"/>
  <c r="H141" i="10"/>
  <c r="AE142" i="10"/>
  <c r="AF142" i="10"/>
  <c r="AG142" i="10"/>
  <c r="AH142" i="10"/>
  <c r="AI142" i="10"/>
  <c r="AJ142" i="10"/>
  <c r="AD142" i="10"/>
  <c r="H142" i="10"/>
  <c r="AE143" i="10"/>
  <c r="AF143" i="10"/>
  <c r="AG143" i="10"/>
  <c r="AH143" i="10"/>
  <c r="AI143" i="10"/>
  <c r="AJ143" i="10"/>
  <c r="AD143" i="10"/>
  <c r="H143" i="10"/>
  <c r="AE144" i="10"/>
  <c r="AF144" i="10"/>
  <c r="AG144" i="10"/>
  <c r="AH144" i="10"/>
  <c r="AI144" i="10"/>
  <c r="AJ144" i="10"/>
  <c r="AD144" i="10"/>
  <c r="H144" i="10"/>
  <c r="AE145" i="10"/>
  <c r="AF145" i="10"/>
  <c r="AG145" i="10"/>
  <c r="AH145" i="10"/>
  <c r="AI145" i="10"/>
  <c r="AJ145" i="10"/>
  <c r="AD145" i="10"/>
  <c r="H145" i="10"/>
  <c r="AE146" i="10"/>
  <c r="AF146" i="10"/>
  <c r="AG146" i="10"/>
  <c r="AH146" i="10"/>
  <c r="AI146" i="10"/>
  <c r="AJ146" i="10"/>
  <c r="AD146" i="10"/>
  <c r="H146" i="10"/>
  <c r="AE147" i="10"/>
  <c r="AF147" i="10"/>
  <c r="AG147" i="10"/>
  <c r="AH147" i="10"/>
  <c r="AI147" i="10"/>
  <c r="AJ147" i="10"/>
  <c r="AD147" i="10"/>
  <c r="H147" i="10"/>
  <c r="AE148" i="10"/>
  <c r="AF148" i="10"/>
  <c r="AG148" i="10"/>
  <c r="AH148" i="10"/>
  <c r="AI148" i="10"/>
  <c r="AJ148" i="10"/>
  <c r="AD148" i="10"/>
  <c r="H148" i="10"/>
  <c r="AE149" i="10"/>
  <c r="AF149" i="10"/>
  <c r="AG149" i="10"/>
  <c r="AH149" i="10"/>
  <c r="AI149" i="10"/>
  <c r="AJ149" i="10"/>
  <c r="AD149" i="10"/>
  <c r="H149" i="10"/>
  <c r="AE150" i="10"/>
  <c r="AF150" i="10"/>
  <c r="AG150" i="10"/>
  <c r="AH150" i="10"/>
  <c r="AI150" i="10"/>
  <c r="AJ150" i="10"/>
  <c r="AD150" i="10"/>
  <c r="H150" i="10"/>
  <c r="AE151" i="10"/>
  <c r="AF151" i="10"/>
  <c r="AG151" i="10"/>
  <c r="AH151" i="10"/>
  <c r="AI151" i="10"/>
  <c r="AJ151" i="10"/>
  <c r="AD151" i="10"/>
  <c r="H151" i="10"/>
  <c r="AE152" i="10"/>
  <c r="AF152" i="10"/>
  <c r="AG152" i="10"/>
  <c r="AH152" i="10"/>
  <c r="AI152" i="10"/>
  <c r="AJ152" i="10"/>
  <c r="AD152" i="10"/>
  <c r="H152" i="10"/>
  <c r="AE153" i="10"/>
  <c r="AF153" i="10"/>
  <c r="AG153" i="10"/>
  <c r="AH153" i="10"/>
  <c r="AI153" i="10"/>
  <c r="AJ153" i="10"/>
  <c r="AD153" i="10"/>
  <c r="H153" i="10"/>
  <c r="H154" i="10"/>
  <c r="H155" i="10"/>
  <c r="H156" i="10"/>
  <c r="H157" i="10"/>
  <c r="H158" i="10"/>
  <c r="H159" i="10"/>
  <c r="I60" i="8"/>
  <c r="I59" i="8"/>
  <c r="I58" i="8"/>
  <c r="AE56" i="8"/>
  <c r="AF56" i="8"/>
  <c r="AG56" i="8"/>
  <c r="AH56" i="8"/>
  <c r="AI56" i="8"/>
  <c r="AJ56" i="8"/>
  <c r="I56" i="8"/>
  <c r="I57" i="8"/>
  <c r="AE55" i="8"/>
  <c r="AF55" i="8"/>
  <c r="AG55" i="8"/>
  <c r="AH55" i="8"/>
  <c r="AI55" i="8"/>
  <c r="AJ55" i="8"/>
  <c r="I55" i="8"/>
  <c r="AE54" i="8"/>
  <c r="AF54" i="8"/>
  <c r="AG54" i="8"/>
  <c r="AH54" i="8"/>
  <c r="AI54" i="8"/>
  <c r="AJ54" i="8"/>
  <c r="AE53" i="8"/>
  <c r="AF53" i="8"/>
  <c r="AG53" i="8"/>
  <c r="AH53" i="8"/>
  <c r="AI53" i="8"/>
  <c r="AJ53" i="8"/>
  <c r="I53" i="8"/>
  <c r="AE52" i="8"/>
  <c r="AF52" i="8"/>
  <c r="AG52" i="8"/>
  <c r="AH52" i="8"/>
  <c r="AI52" i="8"/>
  <c r="AJ52" i="8"/>
  <c r="I52" i="8"/>
  <c r="AE51" i="8"/>
  <c r="AF51" i="8"/>
  <c r="AG51" i="8"/>
  <c r="AH51" i="8"/>
  <c r="AI51" i="8"/>
  <c r="AJ51" i="8"/>
  <c r="I51" i="8"/>
  <c r="AE50" i="8"/>
  <c r="AF50" i="8"/>
  <c r="AG50" i="8"/>
  <c r="AH50" i="8"/>
  <c r="AI50" i="8"/>
  <c r="AJ50" i="8"/>
  <c r="I50" i="8"/>
  <c r="AE49" i="8"/>
  <c r="AF49" i="8"/>
  <c r="AG49" i="8"/>
  <c r="AH49" i="8"/>
  <c r="AI49" i="8"/>
  <c r="AJ49" i="8"/>
  <c r="I49" i="8"/>
  <c r="AE48" i="8"/>
  <c r="AF48" i="8"/>
  <c r="AG48" i="8"/>
  <c r="AH48" i="8"/>
  <c r="AI48" i="8"/>
  <c r="AJ48" i="8"/>
  <c r="I48" i="8"/>
  <c r="AE47" i="8"/>
  <c r="AF47" i="8"/>
  <c r="AG47" i="8"/>
  <c r="AH47" i="8"/>
  <c r="AI47" i="8"/>
  <c r="AJ47" i="8"/>
  <c r="I47" i="8"/>
  <c r="AE46" i="8"/>
  <c r="AF46" i="8"/>
  <c r="AG46" i="8"/>
  <c r="AH46" i="8"/>
  <c r="AI46" i="8"/>
  <c r="AJ46" i="8"/>
  <c r="AE45" i="8"/>
  <c r="AF45" i="8"/>
  <c r="AG45" i="8"/>
  <c r="AH45" i="8"/>
  <c r="AI45" i="8"/>
  <c r="AJ45" i="8"/>
  <c r="I45" i="8"/>
  <c r="AE44" i="8"/>
  <c r="AF44" i="8"/>
  <c r="AG44" i="8"/>
  <c r="AH44" i="8"/>
  <c r="AI44" i="8"/>
  <c r="AJ44" i="8"/>
  <c r="I44" i="8"/>
  <c r="AE43" i="8"/>
  <c r="AF43" i="8"/>
  <c r="AG43" i="8"/>
  <c r="AH43" i="8"/>
  <c r="AI43" i="8"/>
  <c r="AJ43" i="8"/>
  <c r="I43" i="8"/>
  <c r="AE42" i="8"/>
  <c r="AF42" i="8"/>
  <c r="AG42" i="8"/>
  <c r="AH42" i="8"/>
  <c r="AI42" i="8"/>
  <c r="AJ42" i="8"/>
  <c r="I42" i="8"/>
  <c r="AE41" i="8"/>
  <c r="AF41" i="8"/>
  <c r="AG41" i="8"/>
  <c r="AH41" i="8"/>
  <c r="AI41" i="8"/>
  <c r="AJ41" i="8"/>
  <c r="I41" i="8"/>
  <c r="AE40" i="8"/>
  <c r="AF40" i="8"/>
  <c r="AG40" i="8"/>
  <c r="AH40" i="8"/>
  <c r="AI40" i="8"/>
  <c r="AJ40" i="8"/>
  <c r="AE39" i="8"/>
  <c r="AF39" i="8"/>
  <c r="AG39" i="8"/>
  <c r="AH39" i="8"/>
  <c r="AI39" i="8"/>
  <c r="AJ39" i="8"/>
  <c r="I39" i="8"/>
  <c r="AE38" i="8"/>
  <c r="AF38" i="8"/>
  <c r="AG38" i="8"/>
  <c r="AH38" i="8"/>
  <c r="AI38" i="8"/>
  <c r="AJ38" i="8"/>
  <c r="I38" i="8"/>
  <c r="AE37" i="8"/>
  <c r="AF37" i="8"/>
  <c r="AG37" i="8"/>
  <c r="AH37" i="8"/>
  <c r="AI37" i="8"/>
  <c r="AJ37" i="8"/>
  <c r="AE36" i="8"/>
  <c r="AF36" i="8"/>
  <c r="AG36" i="8"/>
  <c r="AH36" i="8"/>
  <c r="AI36" i="8"/>
  <c r="AJ36" i="8"/>
  <c r="I36" i="8"/>
  <c r="AE35" i="8"/>
  <c r="AF35" i="8"/>
  <c r="AG35" i="8"/>
  <c r="AH35" i="8"/>
  <c r="AI35" i="8"/>
  <c r="AJ35" i="8"/>
  <c r="I35" i="8"/>
  <c r="AE34" i="8"/>
  <c r="AF34" i="8"/>
  <c r="AG34" i="8"/>
  <c r="AH34" i="8"/>
  <c r="AI34" i="8"/>
  <c r="AJ34" i="8"/>
  <c r="I34" i="8"/>
  <c r="AE33" i="8"/>
  <c r="AF33" i="8"/>
  <c r="AG33" i="8"/>
  <c r="AH33" i="8"/>
  <c r="AI33" i="8"/>
  <c r="AJ33" i="8"/>
  <c r="I33" i="8"/>
  <c r="AE32" i="8"/>
  <c r="AF32" i="8"/>
  <c r="AG32" i="8"/>
  <c r="AH32" i="8"/>
  <c r="AI32" i="8"/>
  <c r="AJ32" i="8"/>
  <c r="I32" i="8"/>
  <c r="AE31" i="8"/>
  <c r="AF31" i="8"/>
  <c r="AG31" i="8"/>
  <c r="AH31" i="8"/>
  <c r="AI31" i="8"/>
  <c r="AJ31" i="8"/>
  <c r="AE30" i="8"/>
  <c r="AF30" i="8"/>
  <c r="AG30" i="8"/>
  <c r="AH30" i="8"/>
  <c r="AI30" i="8"/>
  <c r="AJ30" i="8"/>
  <c r="I30" i="8"/>
  <c r="G31" i="8"/>
  <c r="G32" i="8"/>
  <c r="G8" i="8"/>
  <c r="G9" i="8"/>
  <c r="G33" i="8"/>
  <c r="G34" i="8"/>
  <c r="G35" i="8"/>
  <c r="G12" i="8"/>
  <c r="G36" i="8"/>
  <c r="G13" i="8"/>
  <c r="G37" i="8"/>
  <c r="G38" i="8"/>
  <c r="G39" i="8"/>
  <c r="G14" i="8"/>
  <c r="G40" i="8"/>
  <c r="G41" i="8"/>
  <c r="G42" i="8"/>
  <c r="G43" i="8"/>
  <c r="G44" i="8"/>
  <c r="G45" i="8"/>
  <c r="G15" i="8"/>
  <c r="G46" i="8"/>
  <c r="G16" i="8"/>
  <c r="G47" i="8"/>
  <c r="G48" i="8"/>
  <c r="G49" i="8"/>
  <c r="G17" i="8"/>
  <c r="G50" i="8"/>
  <c r="G51" i="8"/>
  <c r="G18" i="8"/>
  <c r="G19" i="8"/>
  <c r="G52" i="8"/>
  <c r="G21" i="8"/>
  <c r="G22" i="8"/>
  <c r="G23" i="8"/>
  <c r="G24" i="8"/>
  <c r="G53" i="8"/>
  <c r="G25" i="8"/>
  <c r="G54" i="8"/>
  <c r="G55" i="8"/>
  <c r="G56" i="8"/>
  <c r="G57" i="8"/>
  <c r="G26" i="8"/>
  <c r="G58" i="8"/>
  <c r="G27" i="8"/>
  <c r="G59" i="8"/>
  <c r="G29" i="8"/>
  <c r="G60" i="8"/>
  <c r="G30" i="8"/>
  <c r="AD8" i="10"/>
  <c r="H8" i="10"/>
  <c r="AD45" i="10"/>
  <c r="H45" i="10"/>
  <c r="AD37" i="10"/>
  <c r="H37" i="10"/>
  <c r="AD29" i="10"/>
  <c r="H29" i="10"/>
  <c r="AD21" i="10"/>
  <c r="H21" i="10"/>
  <c r="AD18" i="10"/>
  <c r="H18" i="10"/>
  <c r="AD13" i="10"/>
  <c r="H13" i="10"/>
  <c r="AD10" i="10"/>
  <c r="H10" i="10"/>
  <c r="I46" i="8"/>
  <c r="I54" i="8"/>
  <c r="AD49" i="10"/>
  <c r="H49" i="10"/>
  <c r="AD48" i="10"/>
  <c r="H48" i="10"/>
  <c r="AD40" i="10"/>
  <c r="H40" i="10"/>
  <c r="AD32" i="10"/>
  <c r="H32" i="10"/>
  <c r="AD24" i="10"/>
  <c r="H24" i="10"/>
  <c r="AD43" i="10"/>
  <c r="H43" i="10"/>
  <c r="AD41" i="10"/>
  <c r="H41" i="10"/>
  <c r="AD35" i="10"/>
  <c r="H35" i="10"/>
  <c r="AD33" i="10"/>
  <c r="H33" i="10"/>
  <c r="AD27" i="10"/>
  <c r="H27" i="10"/>
  <c r="AD25" i="10"/>
  <c r="H25" i="10"/>
  <c r="AD19" i="10"/>
  <c r="H19" i="10"/>
  <c r="AD11" i="10"/>
  <c r="H11" i="10"/>
  <c r="AD15" i="10"/>
  <c r="H15" i="10"/>
  <c r="I37" i="8"/>
  <c r="I31" i="8"/>
  <c r="I40" i="8"/>
  <c r="AD130" i="10"/>
  <c r="H130" i="10"/>
  <c r="AD126" i="10"/>
  <c r="H126" i="10"/>
  <c r="AD122" i="10"/>
  <c r="H122" i="10"/>
  <c r="AD118" i="10"/>
  <c r="H118" i="10"/>
  <c r="AD114" i="10"/>
  <c r="H114" i="10"/>
  <c r="AD110" i="10"/>
  <c r="H110" i="10"/>
  <c r="AD106" i="10"/>
  <c r="H106" i="10"/>
  <c r="AD102" i="10"/>
  <c r="H102" i="10"/>
  <c r="AD98" i="10"/>
  <c r="H98" i="10"/>
  <c r="AD94" i="10"/>
  <c r="H94" i="10"/>
  <c r="AD90" i="10"/>
  <c r="H90" i="10"/>
  <c r="AD86" i="10"/>
  <c r="H86" i="10"/>
  <c r="AD82" i="10"/>
  <c r="H82" i="10"/>
  <c r="AD78" i="10"/>
  <c r="H78" i="10"/>
  <c r="AD74" i="10"/>
  <c r="H74" i="10"/>
  <c r="AD70" i="10"/>
  <c r="H70" i="10"/>
  <c r="AD66" i="10"/>
  <c r="H66" i="10"/>
  <c r="AD62" i="10"/>
  <c r="H62" i="10"/>
  <c r="I29" i="8"/>
  <c r="I25" i="8"/>
  <c r="AD127" i="10"/>
  <c r="H127" i="10"/>
  <c r="AD123" i="10"/>
  <c r="H123" i="10"/>
  <c r="AD119" i="10"/>
  <c r="H119" i="10"/>
  <c r="AD115" i="10"/>
  <c r="H115" i="10"/>
  <c r="AD111" i="10"/>
  <c r="H111" i="10"/>
  <c r="AD107" i="10"/>
  <c r="H107" i="10"/>
  <c r="AD103" i="10"/>
  <c r="H103" i="10"/>
  <c r="AD99" i="10"/>
  <c r="H99" i="10"/>
  <c r="AD95" i="10"/>
  <c r="H95" i="10"/>
  <c r="AD91" i="10"/>
  <c r="H91" i="10"/>
  <c r="AD87" i="10"/>
  <c r="H87" i="10"/>
  <c r="AD83" i="10"/>
  <c r="H83" i="10"/>
  <c r="AD79" i="10"/>
  <c r="H79" i="10"/>
  <c r="AD56" i="10"/>
  <c r="H56" i="10"/>
  <c r="AD52" i="10"/>
  <c r="H52" i="10"/>
  <c r="AD46" i="10"/>
  <c r="H46" i="10"/>
  <c r="AD124" i="10"/>
  <c r="H124" i="10"/>
  <c r="AD104" i="10"/>
  <c r="H104" i="10"/>
  <c r="AD38" i="10"/>
  <c r="H38" i="10"/>
  <c r="AD129" i="10"/>
  <c r="H129" i="10"/>
  <c r="AD125" i="10"/>
  <c r="H125" i="10"/>
  <c r="AD121" i="10"/>
  <c r="H121" i="10"/>
  <c r="AD117" i="10"/>
  <c r="H117" i="10"/>
  <c r="AD113" i="10"/>
  <c r="H113" i="10"/>
  <c r="AD109" i="10"/>
  <c r="H109" i="10"/>
  <c r="AD105" i="10"/>
  <c r="H105" i="10"/>
  <c r="AD101" i="10"/>
  <c r="H101" i="10"/>
  <c r="AD97" i="10"/>
  <c r="H97" i="10"/>
  <c r="AD93" i="10"/>
  <c r="H93" i="10"/>
  <c r="AD89" i="10"/>
  <c r="H89" i="10"/>
  <c r="AD85" i="10"/>
  <c r="H85" i="10"/>
  <c r="AD81" i="10"/>
  <c r="H81" i="10"/>
  <c r="AD77" i="10"/>
  <c r="H77" i="10"/>
  <c r="AD73" i="10"/>
  <c r="H73" i="10"/>
  <c r="AD69" i="10"/>
  <c r="H69" i="10"/>
  <c r="AD59" i="10"/>
  <c r="H59" i="10"/>
  <c r="AD55" i="10"/>
  <c r="H55" i="10"/>
  <c r="AD51" i="10"/>
  <c r="H51" i="10"/>
  <c r="I27" i="8"/>
  <c r="I23" i="8"/>
  <c r="I19" i="8"/>
  <c r="I15" i="8"/>
  <c r="AD47" i="10"/>
  <c r="H47" i="10"/>
  <c r="AD39" i="10"/>
  <c r="H39" i="10"/>
  <c r="AD31" i="10"/>
  <c r="H31" i="10"/>
  <c r="AD16" i="10"/>
  <c r="H16" i="10"/>
  <c r="AD61" i="10"/>
  <c r="H61" i="10"/>
  <c r="AD53" i="10"/>
  <c r="H53" i="10"/>
  <c r="I11" i="8"/>
  <c r="I21" i="8"/>
  <c r="I17" i="8"/>
  <c r="AD42" i="10"/>
  <c r="H42" i="10"/>
  <c r="AD34" i="10"/>
  <c r="H34" i="10"/>
  <c r="AD22" i="10"/>
  <c r="H22" i="10"/>
  <c r="AD57" i="10"/>
  <c r="H57" i="10"/>
  <c r="AD17" i="10"/>
  <c r="H17" i="10"/>
  <c r="AD14" i="10"/>
  <c r="H14" i="10"/>
  <c r="AD100" i="10"/>
  <c r="H100" i="10"/>
  <c r="AD75" i="10"/>
  <c r="H75" i="10"/>
  <c r="AD67" i="10"/>
  <c r="H67" i="10"/>
  <c r="I22" i="8"/>
  <c r="AD76" i="10"/>
  <c r="H76" i="10"/>
  <c r="AD68" i="10"/>
  <c r="H68" i="10"/>
  <c r="AD84" i="10"/>
  <c r="H84" i="10"/>
  <c r="AD71" i="10"/>
  <c r="H71" i="10"/>
  <c r="AD26" i="10"/>
  <c r="H26" i="10"/>
  <c r="AD92" i="10"/>
  <c r="H92" i="10"/>
  <c r="AD72" i="10"/>
  <c r="H72" i="10"/>
</calcChain>
</file>

<file path=xl/sharedStrings.xml><?xml version="1.0" encoding="utf-8"?>
<sst xmlns="http://schemas.openxmlformats.org/spreadsheetml/2006/main" count="4765" uniqueCount="778">
  <si>
    <t>V1</t>
  </si>
  <si>
    <t>V2</t>
  </si>
  <si>
    <t>M1</t>
  </si>
  <si>
    <t>M2</t>
  </si>
  <si>
    <t>Parametrai</t>
  </si>
  <si>
    <t>Nr.</t>
  </si>
  <si>
    <t>Trasa (vyrai)</t>
  </si>
  <si>
    <t>Trasa (moterys)</t>
  </si>
  <si>
    <t>Varžybų koef.</t>
  </si>
  <si>
    <t>LTU</t>
  </si>
  <si>
    <t>Fortūna OK, Vilnius</t>
  </si>
  <si>
    <t>Umbrasaitė Justė</t>
  </si>
  <si>
    <t>Vilniaus SC</t>
  </si>
  <si>
    <t>Stanevičienė Rūta</t>
  </si>
  <si>
    <t>Labirintas OK, Vilnius</t>
  </si>
  <si>
    <t>Plyševskaja Kira</t>
  </si>
  <si>
    <t>Būdakalnis OK, Vilnius</t>
  </si>
  <si>
    <t>Arlauskienė Ramunė</t>
  </si>
  <si>
    <t>Būdakalnis OK, Ignalina</t>
  </si>
  <si>
    <t>Babrauskaitė Patricija</t>
  </si>
  <si>
    <t>Perkūnas OK, Vilniaus m. SC, Vilnius</t>
  </si>
  <si>
    <t>Kmieliauskaitė Ramunė</t>
  </si>
  <si>
    <t>Dainava OK, Kaunas</t>
  </si>
  <si>
    <t>Paulauskienė Renata</t>
  </si>
  <si>
    <t>Medeina OK, Kaunas</t>
  </si>
  <si>
    <t>Šimkonienė Asta</t>
  </si>
  <si>
    <t>Medeina OK, Šlienava</t>
  </si>
  <si>
    <t>Kalvaitis Nojus</t>
  </si>
  <si>
    <t>Būdakalnis OK, SM Gaja, Kaunas</t>
  </si>
  <si>
    <t>Šimkonis Andrius</t>
  </si>
  <si>
    <t>TSMK "Raidas", Šlienava</t>
  </si>
  <si>
    <t>Velde Matiss</t>
  </si>
  <si>
    <t>Pedalai.lt, Vilnius</t>
  </si>
  <si>
    <t>Žvirblis Arvydas</t>
  </si>
  <si>
    <t>Apuokas OK, Vilnius</t>
  </si>
  <si>
    <t>Jurgelevičius Audrius</t>
  </si>
  <si>
    <t>Elektrėnų keliautojų klubas, Elektrėnai</t>
  </si>
  <si>
    <t>Kasevičius Edmundas</t>
  </si>
  <si>
    <t>OK Jaunystė, Klaipėda</t>
  </si>
  <si>
    <t>Morėnas Saulius</t>
  </si>
  <si>
    <t>Fortūna OK, Kaunas</t>
  </si>
  <si>
    <t>Zdanavičius Tomas</t>
  </si>
  <si>
    <t>Dainava OK, Vilnius</t>
  </si>
  <si>
    <t>Andrašiūnas Petras</t>
  </si>
  <si>
    <t>Sakas OK, Vilnius</t>
  </si>
  <si>
    <t>Kalvaitis Darius</t>
  </si>
  <si>
    <t>Būdakalnis OK, Kaunas</t>
  </si>
  <si>
    <t>Malūkas Arūnas</t>
  </si>
  <si>
    <t>Telšiai OK, Telšiai</t>
  </si>
  <si>
    <t>Masilionis Remigijus</t>
  </si>
  <si>
    <t>Fortūna OK, radio-o.lt, Elektrėnai</t>
  </si>
  <si>
    <t>Matulevičius Virginijus</t>
  </si>
  <si>
    <t>Dainava OK, Alytus</t>
  </si>
  <si>
    <t>Miliūnas Vytenis</t>
  </si>
  <si>
    <t>Neringos SM</t>
  </si>
  <si>
    <t>Pilybas Egidijus</t>
  </si>
  <si>
    <t>Neringos SM / Kopa OK, Klaipėda</t>
  </si>
  <si>
    <t>Platakis Audrius</t>
  </si>
  <si>
    <t>Rubaževičius Jurgis</t>
  </si>
  <si>
    <t>Žigilėjus Aidas</t>
  </si>
  <si>
    <t>Stunža Domas</t>
  </si>
  <si>
    <t>Krantas OK, Panevėžys</t>
  </si>
  <si>
    <t>Stunža Egidijus</t>
  </si>
  <si>
    <t>Ambrazas Ignas</t>
  </si>
  <si>
    <t>Sakas OK, Šiauliai</t>
  </si>
  <si>
    <t>Špukaitė Karolina</t>
  </si>
  <si>
    <t>Šiaulių JTC, Šiauliai</t>
  </si>
  <si>
    <t>Jurgaitis Martynas</t>
  </si>
  <si>
    <t>Bikulč Artūras</t>
  </si>
  <si>
    <t>OK Šiurpys, Druskininkai</t>
  </si>
  <si>
    <t>Buivydas Audrius</t>
  </si>
  <si>
    <t>Kopa OK, Klaipėda</t>
  </si>
  <si>
    <t>Greitjurgis Donatas</t>
  </si>
  <si>
    <t>velomanai, kaunas</t>
  </si>
  <si>
    <t>Grigaitis Tomas</t>
  </si>
  <si>
    <t>Jurgaitis Vaidas</t>
  </si>
  <si>
    <t>Klicner Tomas</t>
  </si>
  <si>
    <t>S-sportas, Šiauliai</t>
  </si>
  <si>
    <t>Kondrotas Raimondas</t>
  </si>
  <si>
    <t>Staranevičius Algimantas</t>
  </si>
  <si>
    <t>Saulė OK, Vilnius</t>
  </si>
  <si>
    <t>Michnovič Viktorija</t>
  </si>
  <si>
    <t>Puišienė Roma</t>
  </si>
  <si>
    <t>Zaliauskaitė Algirda</t>
  </si>
  <si>
    <t>Eil.Nr.</t>
  </si>
  <si>
    <t>NL</t>
  </si>
  <si>
    <t>Vyrai</t>
  </si>
  <si>
    <t>Moterys</t>
  </si>
  <si>
    <t>Trasos, grupės</t>
  </si>
  <si>
    <t>Dautartaitė Milda</t>
  </si>
  <si>
    <t>Januškevičienė Asta</t>
  </si>
  <si>
    <t>Naryshkina Olga</t>
  </si>
  <si>
    <t>BLR</t>
  </si>
  <si>
    <t>BSU, Minsk</t>
  </si>
  <si>
    <t>Orlova Svetlana</t>
  </si>
  <si>
    <t>Kamvol, Minsk</t>
  </si>
  <si>
    <t>Reinartaitė Vaida</t>
  </si>
  <si>
    <t>Amontaitė Agnė</t>
  </si>
  <si>
    <t>S-Sportas, Šiauliai</t>
  </si>
  <si>
    <t>Kalvelytė Viktorija</t>
  </si>
  <si>
    <t>ind., Kaunas</t>
  </si>
  <si>
    <t>Rubaževičiūtė Eglė</t>
  </si>
  <si>
    <t>MBWE</t>
  </si>
  <si>
    <t>MBWA</t>
  </si>
  <si>
    <t>Michnovič Ina</t>
  </si>
  <si>
    <t>MBW40</t>
  </si>
  <si>
    <t>Rubaževičienė Giedrė</t>
  </si>
  <si>
    <t>Fortūna OK, Sietyno SM, Vilnius</t>
  </si>
  <si>
    <t>Rubaževičiūtė Ūla</t>
  </si>
  <si>
    <t>ind.</t>
  </si>
  <si>
    <t>Ambrazas Svajūnas</t>
  </si>
  <si>
    <t>Bazhanski Vitaly</t>
  </si>
  <si>
    <t>Dmukauskas Šarūnas</t>
  </si>
  <si>
    <t>Dobilinskas Martynas</t>
  </si>
  <si>
    <t>ind., Vilnius</t>
  </si>
  <si>
    <t>Juodišius Julius</t>
  </si>
  <si>
    <t>Kavaliauskas Regimantas</t>
  </si>
  <si>
    <t>Petrulis Vitalijus</t>
  </si>
  <si>
    <t>Žilinskas Tautvydas</t>
  </si>
  <si>
    <t>Zaliauskas Tautvydas</t>
  </si>
  <si>
    <t>Minchukov Alexander</t>
  </si>
  <si>
    <t>Mironov Dmitri</t>
  </si>
  <si>
    <t>Naryshkin Mihail</t>
  </si>
  <si>
    <t>Zeos, Minsk</t>
  </si>
  <si>
    <t>Maišelis Jonas</t>
  </si>
  <si>
    <t>Mickus Donatas</t>
  </si>
  <si>
    <t>Tomashevskiy Eduard</t>
  </si>
  <si>
    <t>ind., Kaliningrad</t>
  </si>
  <si>
    <t>RUS</t>
  </si>
  <si>
    <t>Griškonis Tomas</t>
  </si>
  <si>
    <t>Dream Team, Klaipėda</t>
  </si>
  <si>
    <t>Niadzelka Aliaksei</t>
  </si>
  <si>
    <t>Puišys Algirdas</t>
  </si>
  <si>
    <t>Sluch, Sluck</t>
  </si>
  <si>
    <t>Gluchov Alexander</t>
  </si>
  <si>
    <t>Kavaliauskas Vilius</t>
  </si>
  <si>
    <t>Petrauskas Dovydas</t>
  </si>
  <si>
    <t>Šinkevičius Dovydas</t>
  </si>
  <si>
    <t>Zaicev Nikita</t>
  </si>
  <si>
    <t>Dush team</t>
  </si>
  <si>
    <t>Panevėžio KKSC, Panevėžys</t>
  </si>
  <si>
    <t>Jurgelevičius Saulius</t>
  </si>
  <si>
    <t>Elektrėnų keliautojų klubas, Vilnius</t>
  </si>
  <si>
    <t>Kesa Margus</t>
  </si>
  <si>
    <t>Ąžuolas OK, Vilnius</t>
  </si>
  <si>
    <t>Komarovas Cezijus</t>
  </si>
  <si>
    <t>Kviecinskas Kęstutis</t>
  </si>
  <si>
    <t>OK Dainava, Alytus</t>
  </si>
  <si>
    <t>Rudėnas Darius</t>
  </si>
  <si>
    <t>Zaliauskas Vincas</t>
  </si>
  <si>
    <t>Alytaus čempionatas, 2015.04.11</t>
  </si>
  <si>
    <t>suma</t>
  </si>
  <si>
    <t>Vilnius 2015, 2015.05.08</t>
  </si>
  <si>
    <t>Vilnius 2015, 2015.05.09</t>
  </si>
  <si>
    <t>Vilnius 2015, 2015.05.10</t>
  </si>
  <si>
    <t>V3</t>
  </si>
  <si>
    <t>M3</t>
  </si>
  <si>
    <t>TK</t>
  </si>
  <si>
    <t>Benetis Vytenis</t>
  </si>
  <si>
    <t>Strumskis Mindaugas</t>
  </si>
  <si>
    <t>Perkūnas OK, Vilnius</t>
  </si>
  <si>
    <t>Stankevičius Vilius</t>
  </si>
  <si>
    <t>Latvijas MTBO daudzienas, 2015.05.15</t>
  </si>
  <si>
    <t>Hallik Margus</t>
  </si>
  <si>
    <t>Gaupšas Mantas</t>
  </si>
  <si>
    <t>Baltijos šalių OSKD čempionatas, 2015.05.16</t>
  </si>
  <si>
    <t>Baltijos šalių OSKD čempionatas, 2015.05.17</t>
  </si>
  <si>
    <t>EST</t>
  </si>
  <si>
    <t>Sakas</t>
  </si>
  <si>
    <t>V4</t>
  </si>
  <si>
    <t>V5</t>
  </si>
  <si>
    <t>M4</t>
  </si>
  <si>
    <t>Lietuvos OSKD čempionatas, 2015.05.30</t>
  </si>
  <si>
    <t>Lietuvos OSKD čempionatas, 2015.05.31</t>
  </si>
  <si>
    <t>Abukaitytė Rugilė</t>
  </si>
  <si>
    <t>Gapšytė Gintarė</t>
  </si>
  <si>
    <t>Gapšytė Ieva</t>
  </si>
  <si>
    <t>Jatulytė Austėja</t>
  </si>
  <si>
    <t>Šiaulytė Kristina</t>
  </si>
  <si>
    <t>Kalvaitytė Austėja</t>
  </si>
  <si>
    <t>Kazanavičiūtė Julija</t>
  </si>
  <si>
    <t>Martinkutė Rugilė</t>
  </si>
  <si>
    <t>Stankevičiūtė Greta</t>
  </si>
  <si>
    <t>Lange Indra</t>
  </si>
  <si>
    <t>LAT</t>
  </si>
  <si>
    <t>ind., Riga</t>
  </si>
  <si>
    <t>Lukoševičienė Rima</t>
  </si>
  <si>
    <t>Samčenkienė Dainora</t>
  </si>
  <si>
    <t>Pareigytė Rūta</t>
  </si>
  <si>
    <t>Neringos SM, Neringa</t>
  </si>
  <si>
    <t>Pociūtė Kurlavičienė Edita</t>
  </si>
  <si>
    <t>Ranonienė Loreta</t>
  </si>
  <si>
    <t>S-Sportas, Kaunas</t>
  </si>
  <si>
    <t>Strumskienė Živilė</t>
  </si>
  <si>
    <t>Knēta Mārīte</t>
  </si>
  <si>
    <t>Strazdiņa Aiga</t>
  </si>
  <si>
    <t>Šmite Ingrīda</t>
  </si>
  <si>
    <t>Zobena Dina</t>
  </si>
  <si>
    <t>Meridiāns, Cēsis</t>
  </si>
  <si>
    <t>IK Auseklis, Baldone</t>
  </si>
  <si>
    <t xml:space="preserve"> Purva Bridejs</t>
  </si>
  <si>
    <t>Mona, Cēsis</t>
  </si>
  <si>
    <t>Baranauskas Augustas</t>
  </si>
  <si>
    <t>Barila Astijus</t>
  </si>
  <si>
    <t>Girkantas Donatas</t>
  </si>
  <si>
    <t>Gogelis Karolis</t>
  </si>
  <si>
    <t>Jaseliūnas Kajus</t>
  </si>
  <si>
    <t>Latovinas Ugnius</t>
  </si>
  <si>
    <t>Meyer Joris</t>
  </si>
  <si>
    <t>Šambarys Liutauras</t>
  </si>
  <si>
    <t>Šegžda Arnas</t>
  </si>
  <si>
    <t>Valantis Kajus</t>
  </si>
  <si>
    <t>Takas OK, Kaunas</t>
  </si>
  <si>
    <t>M14</t>
  </si>
  <si>
    <t>Lažaunikas Rytis</t>
  </si>
  <si>
    <t>Meškauskas Aivaras</t>
  </si>
  <si>
    <t>Norvilis Rokas</t>
  </si>
  <si>
    <t>Račys Edvinas</t>
  </si>
  <si>
    <t>Jaseliūnas Ignas</t>
  </si>
  <si>
    <t>Gedminas Gytis</t>
  </si>
  <si>
    <t>M50</t>
  </si>
  <si>
    <t>Balčius Gintaras</t>
  </si>
  <si>
    <t>Igtisa, Šiauliai</t>
  </si>
  <si>
    <t>Daukšas Mindaugas</t>
  </si>
  <si>
    <t>Drakšas Remigijus</t>
  </si>
  <si>
    <t>Januškevičius Regimantas</t>
  </si>
  <si>
    <t>Petrauskas Gediminas</t>
  </si>
  <si>
    <t>Pocius Audrius</t>
  </si>
  <si>
    <t>Ruminas Antanas</t>
  </si>
  <si>
    <t>Šegžda Donatas</t>
  </si>
  <si>
    <t>Tėvelis Ričardas</t>
  </si>
  <si>
    <t>S-Sportas, Šiaulių JTC, Šiauliai</t>
  </si>
  <si>
    <t>Jaunystė OK, Klaipėda</t>
  </si>
  <si>
    <t>Stankevičius Tomas</t>
  </si>
  <si>
    <t>M21</t>
  </si>
  <si>
    <t>Antanavičius Kęstutis</t>
  </si>
  <si>
    <t>Bričonoks Edgars</t>
  </si>
  <si>
    <t>OK Kāpa, Carnikava</t>
  </si>
  <si>
    <t>Buožys Egidijus</t>
  </si>
  <si>
    <t>Gerasimov Andrej</t>
  </si>
  <si>
    <t>Igtisa SK, Šiauliai</t>
  </si>
  <si>
    <t>Gruzde Eriks</t>
  </si>
  <si>
    <t>Meridians OK, Cesis</t>
  </si>
  <si>
    <t>Gulbinas Marius</t>
  </si>
  <si>
    <t>Heinols Atis</t>
  </si>
  <si>
    <t>ZVOC-VBSS, Valmiera</t>
  </si>
  <si>
    <t>Janeliūnas Remigijus</t>
  </si>
  <si>
    <t>S-Sportas</t>
  </si>
  <si>
    <t>Jovaišas Kęstutis</t>
  </si>
  <si>
    <t>Jurevičius Antanas</t>
  </si>
  <si>
    <t>Arboro OK, Krekenava</t>
  </si>
  <si>
    <t>Karaša Darius</t>
  </si>
  <si>
    <t>Kivilius Laimonas</t>
  </si>
  <si>
    <t>Tinklas, Šiauliai</t>
  </si>
  <si>
    <t>Kulikauskas Egidijus</t>
  </si>
  <si>
    <t>Kurlavičius Paulius</t>
  </si>
  <si>
    <t>Lasmanis Martinš</t>
  </si>
  <si>
    <t>IK Auseklis</t>
  </si>
  <si>
    <t>Liubartas Artūras</t>
  </si>
  <si>
    <t>Maceikis Vaidas</t>
  </si>
  <si>
    <t>Mikalauskas Paulius</t>
  </si>
  <si>
    <t>Pocevičius Mantas</t>
  </si>
  <si>
    <t>Pumputis Ignas</t>
  </si>
  <si>
    <t>ind, Šiauliai</t>
  </si>
  <si>
    <t>Ranonis Gediminas</t>
  </si>
  <si>
    <t>Rēns Eduards</t>
  </si>
  <si>
    <t>A2, Riga</t>
  </si>
  <si>
    <t>Skabeikis Mantas</t>
  </si>
  <si>
    <t>Šegžda Teisutis</t>
  </si>
  <si>
    <t>Valantinas Giedrius</t>
  </si>
  <si>
    <t>Valauskas Gintautas</t>
  </si>
  <si>
    <t>Valskis Darius</t>
  </si>
  <si>
    <t>Veits Toms</t>
  </si>
  <si>
    <t>Purva Bridejs</t>
  </si>
  <si>
    <t>Voiceščuks Uģis</t>
  </si>
  <si>
    <t>VIPSPORT, Riga</t>
  </si>
  <si>
    <t>Zetmanis Aivis</t>
  </si>
  <si>
    <t>OK Azimuts, Smiltene</t>
  </si>
  <si>
    <t>Šimaitis Ignas</t>
  </si>
  <si>
    <t>Latovinas Nedas</t>
  </si>
  <si>
    <t>Anužis Vytautas</t>
  </si>
  <si>
    <t>Tinklas, Šiaulai</t>
  </si>
  <si>
    <t>Kauke Inese</t>
  </si>
  <si>
    <t>Briksnis, Riga</t>
  </si>
  <si>
    <t>Andrašiūnienė Gabrielė</t>
  </si>
  <si>
    <t>Takas, 2015.06.18</t>
  </si>
  <si>
    <t>Takas, 2015.06.19</t>
  </si>
  <si>
    <t>Takas, 2015.06.20</t>
  </si>
  <si>
    <t>Takas, 2015.06.21</t>
  </si>
  <si>
    <t>V21</t>
  </si>
  <si>
    <t>Latvijos OSKD čempionatas, 2015.07.04</t>
  </si>
  <si>
    <t>Mickevičius Karolis</t>
  </si>
  <si>
    <t>Briedis</t>
  </si>
  <si>
    <t>Kundrotaitė Erika</t>
  </si>
  <si>
    <t>TSMK Raidas, Kaišiadorys</t>
  </si>
  <si>
    <t>Kornei Alina</t>
  </si>
  <si>
    <t>DUSSH, Svetlogorsk</t>
  </si>
  <si>
    <t>Kukhto Piotr</t>
  </si>
  <si>
    <t>Shumel Viktar</t>
  </si>
  <si>
    <t>Baklan, Minsk</t>
  </si>
  <si>
    <t xml:space="preserve"> Kronan, Grodno</t>
  </si>
  <si>
    <t>Shylak Aliaksei</t>
  </si>
  <si>
    <t>Yurok Anton</t>
  </si>
  <si>
    <t>Valiukevičius Andrius</t>
  </si>
  <si>
    <t>Klajūnas OK, Vilnius</t>
  </si>
  <si>
    <t>Nikolaev Greg</t>
  </si>
  <si>
    <t>Docius Vilius</t>
  </si>
  <si>
    <t>Sannikau Siarhei</t>
  </si>
  <si>
    <t>BSPU, Minsk</t>
  </si>
  <si>
    <t>dalyvauta</t>
  </si>
  <si>
    <t>11-os geriausių suma</t>
  </si>
  <si>
    <t>Latvijos OSKD čempionatas, 2015.08.01</t>
  </si>
  <si>
    <t>Latvijos OSKD čempionatas, 2015.08.02</t>
  </si>
  <si>
    <t>Puišytė Ieva</t>
  </si>
  <si>
    <t>Būdakalnis IOSK</t>
  </si>
  <si>
    <t>Mauricė Eglė</t>
  </si>
  <si>
    <t>Lietuvos OSKD čempionatas, 2015.09.26</t>
  </si>
  <si>
    <t>Žvirblis Laurynas</t>
  </si>
  <si>
    <t>Miliūnas Saulius</t>
  </si>
  <si>
    <t>Stankevičius Martynas</t>
  </si>
  <si>
    <t>Venelaine Margus</t>
  </si>
  <si>
    <t>LSF PT</t>
  </si>
  <si>
    <t>Lupkins Ivo</t>
  </si>
  <si>
    <t>Paukštė Mindaugas</t>
  </si>
  <si>
    <t>Kriukas Darius</t>
  </si>
  <si>
    <t>Kniukšta Romualdas</t>
  </si>
  <si>
    <t>Rudamina OK, Vilnius</t>
  </si>
  <si>
    <t>Krūminš Edgars</t>
  </si>
  <si>
    <t>Zaveckas Andrius</t>
  </si>
  <si>
    <t>Rudys Audrius</t>
  </si>
  <si>
    <t>Platakis Giedrius</t>
  </si>
  <si>
    <t>Dinda Midaugas</t>
  </si>
  <si>
    <t>Stupelis rimvydas</t>
  </si>
  <si>
    <t>Gečaitė Kotryna</t>
  </si>
  <si>
    <t>Černeckytė Milda</t>
  </si>
  <si>
    <t>ind., Neringa</t>
  </si>
  <si>
    <t>Viluckytė Aurelija</t>
  </si>
  <si>
    <t>Vaiduoklis, Vilnius</t>
  </si>
  <si>
    <t>Streikus Tomas</t>
  </si>
  <si>
    <t>Arlauskas Remigijus</t>
  </si>
  <si>
    <t>Lėlius Valdas</t>
  </si>
  <si>
    <t>Plečkaitis Tomas</t>
  </si>
  <si>
    <t>Siudikas Kęstutis</t>
  </si>
  <si>
    <t>Znotinas Arūnas</t>
  </si>
  <si>
    <t>Radzivonaitė Milda</t>
  </si>
  <si>
    <t>Šilas Ok, SM Gaja, Kaunas</t>
  </si>
  <si>
    <t>Lietuvos taure Preia</t>
  </si>
  <si>
    <t>Lietuvos Taure</t>
  </si>
  <si>
    <t>Mickevičiūtė Juodišienė Karolina</t>
  </si>
  <si>
    <t>Čelkys Donatas</t>
  </si>
  <si>
    <t>Antaris Team, Vilnius</t>
  </si>
  <si>
    <t>Telšiai OK, Vilnius</t>
  </si>
  <si>
    <t>dsq</t>
  </si>
  <si>
    <t>j</t>
  </si>
  <si>
    <t>v</t>
  </si>
  <si>
    <t>Žigilėjus Vėjus</t>
  </si>
  <si>
    <t>Čelkys Vykintas</t>
  </si>
  <si>
    <t>Deksnienė Salvinija</t>
  </si>
  <si>
    <t>Marozas Saulius</t>
  </si>
  <si>
    <t>Čepokas Darius</t>
  </si>
  <si>
    <t>Pralgauskis Danielius</t>
  </si>
  <si>
    <t>V40</t>
  </si>
  <si>
    <t>Kazlauskas Donatas</t>
  </si>
  <si>
    <t>vv</t>
  </si>
  <si>
    <t>Neries kilpos, Vilnius</t>
  </si>
  <si>
    <t>ME</t>
  </si>
  <si>
    <t>Žemaitis Jonas</t>
  </si>
  <si>
    <t>Šilalės SM, Šilalė</t>
  </si>
  <si>
    <t>Jaunystė OK, Šakiai</t>
  </si>
  <si>
    <t>Šimkonytė Luknė</t>
  </si>
  <si>
    <t>Šimkonytė Greta</t>
  </si>
  <si>
    <t>Lukošius Nojus</t>
  </si>
  <si>
    <t>Kukauskas Mantas</t>
  </si>
  <si>
    <t>Mickus Dovydas</t>
  </si>
  <si>
    <t>Morėnas Gediminas</t>
  </si>
  <si>
    <t>Alytaus čempionatas, 2017.04.02</t>
  </si>
  <si>
    <t>Makselytė Dovilė</t>
  </si>
  <si>
    <t>Atkočienė Jurgita</t>
  </si>
  <si>
    <t>Vilnius</t>
  </si>
  <si>
    <t>BM</t>
  </si>
  <si>
    <t>Lėvuo OK, Vilnius</t>
  </si>
  <si>
    <t>OK Kāpa</t>
  </si>
  <si>
    <t>Macijauskas Ąžuolas</t>
  </si>
  <si>
    <t>Pabrėža Ramūnas</t>
  </si>
  <si>
    <t>Šliūželis Mykolas</t>
  </si>
  <si>
    <t>Pikturna Algirdas</t>
  </si>
  <si>
    <t>SM Gaja/ OK Medeina, Kaunas</t>
  </si>
  <si>
    <t>Puišytė Vytenė</t>
  </si>
  <si>
    <t>M40</t>
  </si>
  <si>
    <t>Kopa OK, Kaliningrad</t>
  </si>
  <si>
    <t>V14</t>
  </si>
  <si>
    <t>Puišys Tautvydas</t>
  </si>
  <si>
    <t>Naumov Artem</t>
  </si>
  <si>
    <t>V16</t>
  </si>
  <si>
    <t>V18</t>
  </si>
  <si>
    <t>V50</t>
  </si>
  <si>
    <t>WE</t>
  </si>
  <si>
    <t>3,9 km 12 kp</t>
  </si>
  <si>
    <t>mp</t>
  </si>
  <si>
    <t>W50</t>
  </si>
  <si>
    <t>Šumskas Gytis</t>
  </si>
  <si>
    <t>Zdeblovskaia Viktoriia</t>
  </si>
  <si>
    <t>Pavļukova Ļubova</t>
  </si>
  <si>
    <t>V21, V20</t>
  </si>
  <si>
    <t>Šilas OK, SM Gaja, Kaunas</t>
  </si>
  <si>
    <t>O! Klaipėda, Klaipėda</t>
  </si>
  <si>
    <t>Lukošiūtė Gerda</t>
  </si>
  <si>
    <t>OK Stiga/BJC Jaunība, Daugavpils</t>
  </si>
  <si>
    <t>Latvijos OSKD čempionatas, 2017.09.16</t>
  </si>
  <si>
    <t>Latvijos OSKD čempionatas, 2017.09.17</t>
  </si>
  <si>
    <t>Latvijos OSKD čempionatas, sprintas, Daugpilis, 2017.09.16</t>
  </si>
  <si>
    <t>Latvijos OSKD čempionatas, ilga, Daugpilis, 2017.09.17</t>
  </si>
  <si>
    <t>32 km 24 kp</t>
  </si>
  <si>
    <t>Vaičius Aurelijus</t>
  </si>
  <si>
    <t>Gedminas Teodoras</t>
  </si>
  <si>
    <t>Alytaus SRC, Alytus</t>
  </si>
  <si>
    <t>Šinkūnas Gvidas</t>
  </si>
  <si>
    <t>Sausaitis Arnas</t>
  </si>
  <si>
    <t>O! Klaipėda, Palanga</t>
  </si>
  <si>
    <t>Takas OK, Vilnius</t>
  </si>
  <si>
    <t>Sausaitis Mindaugas</t>
  </si>
  <si>
    <t>Javonis OK, Marijampolė</t>
  </si>
  <si>
    <t>Sysas Algirdas</t>
  </si>
  <si>
    <t>Latvijos OSKD  čempionatas, 2017.09.16</t>
  </si>
  <si>
    <t>14,7 km 12 kp</t>
  </si>
  <si>
    <t>15,5 km 15 kp</t>
  </si>
  <si>
    <t>12 km 13kp</t>
  </si>
  <si>
    <t>2,9 km 12 kp</t>
  </si>
  <si>
    <t>5,3 km 13 kp</t>
  </si>
  <si>
    <t>Latvijos OSKD  čempionatas, 2017.09.17</t>
  </si>
  <si>
    <t>Klaipėdos taurė, vidutinė, 2017.10.07</t>
  </si>
  <si>
    <t>Čiapas Agnius</t>
  </si>
  <si>
    <t>Arboro OK, Klaipėda</t>
  </si>
  <si>
    <t>Klaipėdos taurė, sprintas, 2017.10.08</t>
  </si>
  <si>
    <t>D-V21</t>
  </si>
  <si>
    <t>8.9 km 25 KP</t>
  </si>
  <si>
    <t>4.9 km 23 KP</t>
  </si>
  <si>
    <t>7.8 km 21 KP</t>
  </si>
  <si>
    <t>4.2 km 17 KP</t>
  </si>
  <si>
    <t>D-M50</t>
  </si>
  <si>
    <t>D-V14</t>
  </si>
  <si>
    <t>6.2 km 17 KP</t>
  </si>
  <si>
    <t>4.2 km 13 KP</t>
  </si>
  <si>
    <t>3.3 km 16 KP</t>
  </si>
  <si>
    <t>2.2 km 10 KP</t>
  </si>
  <si>
    <t>Klaipėdos taurė, 2017.10.07</t>
  </si>
  <si>
    <t>Klaipėdos taurė, 2017.10.08</t>
  </si>
  <si>
    <t>Lietuvos taurė, 2017.10.14</t>
  </si>
  <si>
    <t>Lietuvos taurė, 2017.10.15</t>
  </si>
  <si>
    <t>BW16, BW40, BW50</t>
  </si>
  <si>
    <t xml:space="preserve"> 18.1 km 27 KP</t>
  </si>
  <si>
    <t xml:space="preserve"> 13.9 km 21 KP</t>
  </si>
  <si>
    <t xml:space="preserve"> 7.1 km 13 KP</t>
  </si>
  <si>
    <t xml:space="preserve"> 5.3 km 11 KP</t>
  </si>
  <si>
    <t xml:space="preserve"> 10.9 km 25 KP</t>
  </si>
  <si>
    <t xml:space="preserve"> 8.5 km 22 KP</t>
  </si>
  <si>
    <t xml:space="preserve"> 6.7 km 16 KP</t>
  </si>
  <si>
    <t xml:space="preserve"> 4.6 km 14 KP</t>
  </si>
  <si>
    <t>W21, M18, M40</t>
  </si>
  <si>
    <t>W16, W18, W40, W50, M16, M50, OPEN</t>
  </si>
  <si>
    <t>W16, W18, W40, M16, M50</t>
  </si>
  <si>
    <t>W50, OPEN</t>
  </si>
  <si>
    <t>D-M21, D-V18, D-V40, D-V50</t>
  </si>
  <si>
    <t>BM16, BM40, BM50, BW</t>
  </si>
  <si>
    <t>BM14, BW14</t>
  </si>
  <si>
    <t>2018.03.24, Alytaus čempionatas, Vidzgiris</t>
  </si>
  <si>
    <t>9.6 km, 26kp</t>
  </si>
  <si>
    <t>6.5 km, 16kp</t>
  </si>
  <si>
    <t>4.0 km, 13kp</t>
  </si>
  <si>
    <t>V21, V18</t>
  </si>
  <si>
    <r>
      <t>M21, M18</t>
    </r>
    <r>
      <rPr>
        <sz val="10"/>
        <rFont val="Arial"/>
      </rPr>
      <t xml:space="preserve">, </t>
    </r>
    <r>
      <rPr>
        <sz val="10"/>
        <color indexed="18"/>
        <rFont val="Arial"/>
        <family val="2"/>
        <charset val="186"/>
      </rPr>
      <t>V40, V50, V16</t>
    </r>
  </si>
  <si>
    <r>
      <t xml:space="preserve">M14, M16, M40, M50, </t>
    </r>
    <r>
      <rPr>
        <sz val="10"/>
        <color indexed="18"/>
        <rFont val="Arial"/>
        <family val="2"/>
        <charset val="186"/>
      </rPr>
      <t>V14</t>
    </r>
  </si>
  <si>
    <t>Dalyvių sk.</t>
  </si>
  <si>
    <t>5 ir mažiau dalyvių -  minus 10%</t>
  </si>
  <si>
    <t>3 ir mažiau dalyvių -  minus 20%</t>
  </si>
  <si>
    <t>1 dalyvis -  minus 30%</t>
  </si>
  <si>
    <t>Šapalienė Rūta</t>
  </si>
  <si>
    <t>Viliūnienė Rima</t>
  </si>
  <si>
    <t>15-os geriausių suma</t>
  </si>
  <si>
    <t>Ind., Vilnius</t>
  </si>
  <si>
    <t>Miežiai, Vilnius</t>
  </si>
  <si>
    <t>O! Klaipėda, Vilnius</t>
  </si>
  <si>
    <t>Best Team Init, Alytus</t>
  </si>
  <si>
    <t>Būdakalnis OK/Manaslu, Ignalina</t>
  </si>
  <si>
    <t>Matulevičius Saulius</t>
  </si>
  <si>
    <t>Viliūnas Gediminas</t>
  </si>
  <si>
    <t>ind., Alytus</t>
  </si>
  <si>
    <t>OK Oriens , Panevėžio KKSC, Panevėžys</t>
  </si>
  <si>
    <t>2018.05.04 Purvabrideja kaus</t>
  </si>
  <si>
    <t>Ziemelu kauss, 2018.05.05</t>
  </si>
  <si>
    <t>Ziemelu kauss, 2018.05.06</t>
  </si>
  <si>
    <t>Vilnius 2018, 2018.05.12, Gariūnai, vidutinė</t>
  </si>
  <si>
    <t>Vilnius 2018, 2018.05.11, Lazdynai, sprintas</t>
  </si>
  <si>
    <t>Vilnius 2018, 2018.05.13, Juodegliai, masinis startas</t>
  </si>
  <si>
    <t>W21</t>
  </si>
  <si>
    <t>W16, W40, W50</t>
  </si>
  <si>
    <t>M16, M50</t>
  </si>
  <si>
    <t>11,7 km 23 kp</t>
  </si>
  <si>
    <t>6,9 km 11 kp</t>
  </si>
  <si>
    <t>10,9 km 17 kp</t>
  </si>
  <si>
    <t>5,4 km 9 kp</t>
  </si>
  <si>
    <r>
      <rPr>
        <sz val="10"/>
        <color indexed="18"/>
        <rFont val="Arial"/>
        <family val="2"/>
        <charset val="186"/>
      </rPr>
      <t>M40</t>
    </r>
    <r>
      <rPr>
        <sz val="10"/>
        <rFont val="Arial"/>
        <family val="2"/>
        <charset val="186"/>
      </rPr>
      <t xml:space="preserve">, </t>
    </r>
    <r>
      <rPr>
        <sz val="10"/>
        <color indexed="16"/>
        <rFont val="Arial"/>
        <family val="2"/>
        <charset val="186"/>
      </rPr>
      <t>W21</t>
    </r>
  </si>
  <si>
    <t>Purvabrideja kaus, 2018.05.04</t>
  </si>
  <si>
    <t>Alytaus čempionatas, 2018.04.02</t>
  </si>
  <si>
    <t>W40</t>
  </si>
  <si>
    <t>Ziemelu kaus, 2018.05.05</t>
  </si>
  <si>
    <t>Ziemelu kaus, 2018.05.06</t>
  </si>
  <si>
    <t>S50</t>
  </si>
  <si>
    <t>S21</t>
  </si>
  <si>
    <t>V16, V50</t>
  </si>
  <si>
    <t>S16, S40, S50</t>
  </si>
  <si>
    <t>5,0 km 19 kp</t>
  </si>
  <si>
    <t>4.1 km 12 kp</t>
  </si>
  <si>
    <t>3,4 km 12 kp</t>
  </si>
  <si>
    <t>3,0 km 10 kp</t>
  </si>
  <si>
    <t>16,0 km 20 kp</t>
  </si>
  <si>
    <t>13,3 km 16 kp</t>
  </si>
  <si>
    <t>11,7 km 15kp</t>
  </si>
  <si>
    <t>8,6 km 10 kp</t>
  </si>
  <si>
    <t>S40</t>
  </si>
  <si>
    <t>5,8 km 20 kp</t>
  </si>
  <si>
    <t>4,5 km 18 kp</t>
  </si>
  <si>
    <t>3,4km 13kp</t>
  </si>
  <si>
    <t>M21E</t>
  </si>
  <si>
    <r>
      <rPr>
        <sz val="10"/>
        <color indexed="16"/>
        <rFont val="Arial"/>
        <family val="2"/>
        <charset val="186"/>
      </rPr>
      <t>W21E</t>
    </r>
    <r>
      <rPr>
        <sz val="10"/>
        <rFont val="Arial"/>
        <family val="2"/>
        <charset val="186"/>
      </rPr>
      <t xml:space="preserve">, </t>
    </r>
    <r>
      <rPr>
        <sz val="10"/>
        <color indexed="18"/>
        <rFont val="Arial"/>
        <family val="2"/>
        <charset val="186"/>
      </rPr>
      <t>MA, M40</t>
    </r>
  </si>
  <si>
    <r>
      <rPr>
        <sz val="10"/>
        <color indexed="18"/>
        <rFont val="Arial"/>
        <family val="2"/>
        <charset val="186"/>
      </rPr>
      <t>M17, M50</t>
    </r>
    <r>
      <rPr>
        <sz val="10"/>
        <rFont val="Arial"/>
        <family val="2"/>
        <charset val="186"/>
      </rPr>
      <t>,</t>
    </r>
    <r>
      <rPr>
        <sz val="10"/>
        <color indexed="16"/>
        <rFont val="Arial"/>
        <family val="2"/>
        <charset val="186"/>
      </rPr>
      <t xml:space="preserve"> WA, W40</t>
    </r>
  </si>
  <si>
    <r>
      <rPr>
        <sz val="10"/>
        <color indexed="18"/>
        <rFont val="Arial"/>
        <family val="2"/>
        <charset val="186"/>
      </rPr>
      <t>M14</t>
    </r>
    <r>
      <rPr>
        <sz val="10"/>
        <rFont val="Arial"/>
        <family val="2"/>
        <charset val="186"/>
      </rPr>
      <t xml:space="preserve">, </t>
    </r>
    <r>
      <rPr>
        <sz val="10"/>
        <color indexed="16"/>
        <rFont val="Arial"/>
        <family val="2"/>
        <charset val="186"/>
      </rPr>
      <t>W17</t>
    </r>
  </si>
  <si>
    <r>
      <rPr>
        <sz val="10"/>
        <color indexed="16"/>
        <rFont val="Arial"/>
        <family val="2"/>
        <charset val="186"/>
      </rPr>
      <t>S21</t>
    </r>
    <r>
      <rPr>
        <sz val="10"/>
        <rFont val="Arial"/>
        <family val="2"/>
        <charset val="186"/>
      </rPr>
      <t xml:space="preserve">, </t>
    </r>
    <r>
      <rPr>
        <sz val="10"/>
        <color indexed="18"/>
        <rFont val="Arial"/>
        <family val="2"/>
        <charset val="186"/>
      </rPr>
      <t>V40</t>
    </r>
  </si>
  <si>
    <t>9,3 km 28 kp</t>
  </si>
  <si>
    <t>7,6 km 26 kp</t>
  </si>
  <si>
    <t>6,7 km 23 kp</t>
  </si>
  <si>
    <t>4,6 km 16 kp</t>
  </si>
  <si>
    <t>16,3 km 27 kp</t>
  </si>
  <si>
    <t>12,7 km 24 kp</t>
  </si>
  <si>
    <t>9,0 km 17 kp</t>
  </si>
  <si>
    <t>6,4 km 11 kp</t>
  </si>
  <si>
    <t>rezultatai anuliuoti</t>
  </si>
  <si>
    <t>Vilnius 2018, 2018.05.11</t>
  </si>
  <si>
    <t>Vilnius 2018, 2018.05.12</t>
  </si>
  <si>
    <t>Vilnius 2018, 2018.05.13</t>
  </si>
  <si>
    <t>W17</t>
  </si>
  <si>
    <t>WA</t>
  </si>
  <si>
    <t>Sukholovskaya Uliana</t>
  </si>
  <si>
    <t>Cherednikova Anastasiia</t>
  </si>
  <si>
    <t>W21E</t>
  </si>
  <si>
    <t>Blagonravova Natalia</t>
  </si>
  <si>
    <t>Mickuvienė Algirda</t>
  </si>
  <si>
    <t>RUS- VELO</t>
  </si>
  <si>
    <t>Shylak Vadzim</t>
  </si>
  <si>
    <t>Orion SKO, Minsk</t>
  </si>
  <si>
    <t>Čākurs Edijs</t>
  </si>
  <si>
    <t>Naukšēni, Naukšēni</t>
  </si>
  <si>
    <t>Taschilin Nikita</t>
  </si>
  <si>
    <t>RUS - VELO</t>
  </si>
  <si>
    <t>Naumov Team</t>
  </si>
  <si>
    <t>Viliūnas Gintautas</t>
  </si>
  <si>
    <t>M17</t>
  </si>
  <si>
    <t>Čākurs Didzis</t>
  </si>
  <si>
    <t>Petraitis Rolandas</t>
  </si>
  <si>
    <t>Oriens OK, Panevėžys</t>
  </si>
  <si>
    <t>Radyvanyuk Pavel</t>
  </si>
  <si>
    <t>Cheremnykh Yaroslav</t>
  </si>
  <si>
    <t>MA</t>
  </si>
  <si>
    <t>Skirjus Rinolds</t>
  </si>
  <si>
    <t>Selonia, Jēkabpils</t>
  </si>
  <si>
    <t>Fortūna OK, Elektrėnai</t>
  </si>
  <si>
    <t>Mironov Dmitry</t>
  </si>
  <si>
    <t>Būdakalnis OK/ SM Gaja, Kaunas</t>
  </si>
  <si>
    <t>Tomashevsky Eduard</t>
  </si>
  <si>
    <t>Lacis Janis</t>
  </si>
  <si>
    <t>OK Kurnis, Riga</t>
  </si>
  <si>
    <t>Golovanov Petr</t>
  </si>
  <si>
    <t>Gerasko Timofei</t>
  </si>
  <si>
    <t>Novosibirsk, Novosibirsk</t>
  </si>
  <si>
    <t>Čukauskas Vytenis</t>
  </si>
  <si>
    <t>TRItonas, Vilnius</t>
  </si>
  <si>
    <t>Lietuvos OSKD čempionatas, 2018.05.25, Vilnius, sprintas</t>
  </si>
  <si>
    <t>Lietuvos OSKD čempionatas, 2018.05.26, Vilnius, vidutinė</t>
  </si>
  <si>
    <t>Lietuvos OSKD čempionatas, 2018.05.27, Vilnius, ilga</t>
  </si>
  <si>
    <t>V40, V50</t>
  </si>
  <si>
    <t>6.1 km 20 KP</t>
  </si>
  <si>
    <t>4.4 km 18 KP</t>
  </si>
  <si>
    <t>5.6 km 16 KP</t>
  </si>
  <si>
    <t>M60</t>
  </si>
  <si>
    <t>3.2 km 15 KP</t>
  </si>
  <si>
    <t>5.1 km 14 KP</t>
  </si>
  <si>
    <t>2.4 km 12 KP</t>
  </si>
  <si>
    <t>3.6 km 10 KP</t>
  </si>
  <si>
    <t>5.8 km 23 KP</t>
  </si>
  <si>
    <t>7.9 km 20 KP</t>
  </si>
  <si>
    <t>7.3 km 27 KP</t>
  </si>
  <si>
    <t>9.8 km 24 KP</t>
  </si>
  <si>
    <t>V18,V40, V50</t>
  </si>
  <si>
    <t>M21, M20</t>
  </si>
  <si>
    <t>25.1 km 33 KP</t>
  </si>
  <si>
    <t>20.2 km 24 KP</t>
  </si>
  <si>
    <t>18.9 km 21 KP</t>
  </si>
  <si>
    <t>M18, M40, M60</t>
  </si>
  <si>
    <t>12.3 km 16 KP</t>
  </si>
  <si>
    <t>V16, V60</t>
  </si>
  <si>
    <t>13.0 km 19 KP</t>
  </si>
  <si>
    <t>9.9 km 13 KP</t>
  </si>
  <si>
    <r>
      <rPr>
        <sz val="10"/>
        <color indexed="16"/>
        <rFont val="Arial"/>
        <family val="2"/>
        <charset val="186"/>
      </rPr>
      <t>M21</t>
    </r>
    <r>
      <rPr>
        <sz val="10"/>
        <rFont val="Arial"/>
        <family val="2"/>
        <charset val="186"/>
      </rPr>
      <t xml:space="preserve">, </t>
    </r>
    <r>
      <rPr>
        <sz val="10"/>
        <color indexed="18"/>
        <rFont val="Arial"/>
        <family val="2"/>
        <charset val="186"/>
      </rPr>
      <t>V18</t>
    </r>
  </si>
  <si>
    <r>
      <rPr>
        <sz val="10"/>
        <color indexed="18"/>
        <rFont val="Arial"/>
        <family val="2"/>
        <charset val="186"/>
      </rPr>
      <t>V16, V60</t>
    </r>
    <r>
      <rPr>
        <sz val="10"/>
        <rFont val="Arial"/>
        <family val="2"/>
        <charset val="186"/>
      </rPr>
      <t xml:space="preserve">, </t>
    </r>
    <r>
      <rPr>
        <sz val="10"/>
        <color indexed="16"/>
        <rFont val="Arial"/>
        <family val="2"/>
        <charset val="186"/>
      </rPr>
      <t>M18, M40</t>
    </r>
  </si>
  <si>
    <r>
      <rPr>
        <sz val="10"/>
        <color indexed="18"/>
        <rFont val="Arial"/>
        <family val="2"/>
        <charset val="186"/>
      </rPr>
      <t>V14</t>
    </r>
    <r>
      <rPr>
        <sz val="10"/>
        <rFont val="Arial"/>
        <family val="2"/>
        <charset val="186"/>
      </rPr>
      <t xml:space="preserve">, </t>
    </r>
    <r>
      <rPr>
        <sz val="10"/>
        <color indexed="16"/>
        <rFont val="Arial"/>
        <family val="2"/>
        <charset val="186"/>
      </rPr>
      <t>M60</t>
    </r>
  </si>
  <si>
    <r>
      <rPr>
        <sz val="10"/>
        <color indexed="18"/>
        <rFont val="Arial"/>
        <family val="2"/>
        <charset val="186"/>
      </rPr>
      <t>V16, V60</t>
    </r>
    <r>
      <rPr>
        <sz val="10"/>
        <rFont val="Arial"/>
        <family val="2"/>
        <charset val="186"/>
      </rPr>
      <t xml:space="preserve">, </t>
    </r>
    <r>
      <rPr>
        <sz val="10"/>
        <color indexed="16"/>
        <rFont val="Arial"/>
        <family val="2"/>
        <charset val="186"/>
      </rPr>
      <t>M18</t>
    </r>
  </si>
  <si>
    <r>
      <rPr>
        <sz val="10"/>
        <color indexed="18"/>
        <rFont val="Arial"/>
        <family val="2"/>
        <charset val="186"/>
      </rPr>
      <t>V14</t>
    </r>
    <r>
      <rPr>
        <sz val="10"/>
        <rFont val="Arial"/>
        <family val="2"/>
        <charset val="186"/>
      </rPr>
      <t xml:space="preserve">, </t>
    </r>
    <r>
      <rPr>
        <sz val="10"/>
        <color indexed="16"/>
        <rFont val="Arial"/>
        <family val="2"/>
        <charset val="186"/>
      </rPr>
      <t>M40, M60</t>
    </r>
  </si>
  <si>
    <r>
      <rPr>
        <sz val="10"/>
        <color indexed="16"/>
        <rFont val="Arial"/>
        <family val="2"/>
        <charset val="186"/>
      </rPr>
      <t>M21</t>
    </r>
    <r>
      <rPr>
        <sz val="10"/>
        <rFont val="Arial"/>
        <family val="2"/>
        <charset val="186"/>
      </rPr>
      <t>,</t>
    </r>
    <r>
      <rPr>
        <sz val="10"/>
        <color indexed="18"/>
        <rFont val="Arial"/>
        <family val="2"/>
        <charset val="186"/>
      </rPr>
      <t xml:space="preserve"> V20</t>
    </r>
  </si>
  <si>
    <r>
      <rPr>
        <sz val="10"/>
        <color indexed="16"/>
        <rFont val="Arial"/>
        <family val="2"/>
        <charset val="186"/>
      </rPr>
      <t>M20</t>
    </r>
    <r>
      <rPr>
        <sz val="10"/>
        <rFont val="Arial"/>
        <family val="2"/>
        <charset val="186"/>
      </rPr>
      <t xml:space="preserve">, </t>
    </r>
    <r>
      <rPr>
        <sz val="10"/>
        <color indexed="18"/>
        <rFont val="Arial"/>
        <family val="2"/>
        <charset val="186"/>
      </rPr>
      <t>V18, V40, V50</t>
    </r>
  </si>
  <si>
    <r>
      <rPr>
        <sz val="10"/>
        <color indexed="16"/>
        <rFont val="Arial"/>
        <family val="2"/>
        <charset val="186"/>
      </rPr>
      <t>M14</t>
    </r>
    <r>
      <rPr>
        <sz val="10"/>
        <rFont val="Arial"/>
        <family val="2"/>
        <charset val="186"/>
      </rPr>
      <t xml:space="preserve">, </t>
    </r>
    <r>
      <rPr>
        <sz val="10"/>
        <color indexed="18"/>
        <rFont val="Arial"/>
        <family val="2"/>
        <charset val="186"/>
      </rPr>
      <t>V14</t>
    </r>
  </si>
  <si>
    <t>Dziamidzenka Volha</t>
  </si>
  <si>
    <t>Orienta-SKI-O, Moscow</t>
  </si>
  <si>
    <t>Poreitere Ramona</t>
  </si>
  <si>
    <t>Balozi</t>
  </si>
  <si>
    <t>Siudikaitė Junda</t>
  </si>
  <si>
    <t>Lukšytė Kotryna</t>
  </si>
  <si>
    <t>Pipynytė Akvilė</t>
  </si>
  <si>
    <t>Trifilenkova Anastasia</t>
  </si>
  <si>
    <t>M20</t>
  </si>
  <si>
    <t>Lietuvos OSKD čempionatas, 2018.05.25</t>
  </si>
  <si>
    <t>Lietuvos OSKD čempionatas, 2018.05.26</t>
  </si>
  <si>
    <t>Lietuvos OSKD čempionatas, 2018.05.27</t>
  </si>
  <si>
    <t>Matukaitė Danielė</t>
  </si>
  <si>
    <t>W21A</t>
  </si>
  <si>
    <t>Latvijas MTBO daudzdienas, Kandava,  sprintas, 2018.06.08</t>
  </si>
  <si>
    <t>Latvijas MTBO daudzdienas, Kandava,  vidutinė, 2018.06.09</t>
  </si>
  <si>
    <t>Latvijas MTBO daudzdienas, Kandava,  handikapas, 2018.06.10</t>
  </si>
  <si>
    <t>5,8 km 25kp</t>
  </si>
  <si>
    <t>4,9 km 20 kp</t>
  </si>
  <si>
    <t>5,0 km 21 kp</t>
  </si>
  <si>
    <t>M18, M50</t>
  </si>
  <si>
    <t>3,7 km 18 kp</t>
  </si>
  <si>
    <t>3,3 km 14 kp</t>
  </si>
  <si>
    <t>2,5 km 12 kp</t>
  </si>
  <si>
    <r>
      <rPr>
        <sz val="10"/>
        <color indexed="16"/>
        <rFont val="Arial"/>
        <family val="2"/>
        <charset val="186"/>
      </rPr>
      <t>W18, W21A, W40, W50,</t>
    </r>
    <r>
      <rPr>
        <sz val="10"/>
        <rFont val="Arial"/>
        <family val="2"/>
        <charset val="186"/>
      </rPr>
      <t xml:space="preserve"> </t>
    </r>
    <r>
      <rPr>
        <sz val="10"/>
        <color indexed="18"/>
        <rFont val="Arial"/>
        <family val="2"/>
        <charset val="186"/>
      </rPr>
      <t>M60</t>
    </r>
  </si>
  <si>
    <r>
      <rPr>
        <sz val="10"/>
        <color indexed="16"/>
        <rFont val="Arial"/>
        <family val="2"/>
        <charset val="186"/>
      </rPr>
      <t>W14</t>
    </r>
    <r>
      <rPr>
        <sz val="10"/>
        <rFont val="Arial"/>
        <family val="2"/>
        <charset val="186"/>
      </rPr>
      <t xml:space="preserve">, </t>
    </r>
    <r>
      <rPr>
        <sz val="10"/>
        <color indexed="18"/>
        <rFont val="Arial"/>
        <family val="2"/>
        <charset val="186"/>
      </rPr>
      <t>M14</t>
    </r>
  </si>
  <si>
    <t>17,7 km 23kp</t>
  </si>
  <si>
    <t>5,3 km 9 kp</t>
  </si>
  <si>
    <t>8,3 km 10 kp</t>
  </si>
  <si>
    <t>10 km 11 kp</t>
  </si>
  <si>
    <t>12,6 km 15 kp</t>
  </si>
  <si>
    <t>13,9 km 18 kp</t>
  </si>
  <si>
    <t>Latvijas MTBO daudzdienas, 2018.06.08</t>
  </si>
  <si>
    <t>Latvijas MTBO daudzdienas, 2018.06.09</t>
  </si>
  <si>
    <t>Latvijas MTBO daudzdienas, 2018.06.10</t>
  </si>
  <si>
    <t>Takas, Ignalina, sprintas 2018.06.21</t>
  </si>
  <si>
    <t>Takas, Ignalina, 2018.06.22</t>
  </si>
  <si>
    <t>Takas, Ignalina,  2018.06.23</t>
  </si>
  <si>
    <t>Takas, Ignalina,  2018.06.24</t>
  </si>
  <si>
    <t>5,8 km 10 kp</t>
  </si>
  <si>
    <t>11,8 km 24 kp</t>
  </si>
  <si>
    <t>10,5 km 21 kp</t>
  </si>
  <si>
    <t>9,3 km 18 kp</t>
  </si>
  <si>
    <t>6,9 km 12 kp</t>
  </si>
  <si>
    <t>M18</t>
  </si>
  <si>
    <t>Cibas Domantas</t>
  </si>
  <si>
    <t>MB-H</t>
  </si>
  <si>
    <t>6,9 km 14 kp</t>
  </si>
  <si>
    <t>6,3 km 13 kp</t>
  </si>
  <si>
    <t>6,6 km 13 kp</t>
  </si>
  <si>
    <t>5,9 km 11 kp</t>
  </si>
  <si>
    <t>MB-D17, MBD40, MBD60</t>
  </si>
  <si>
    <r>
      <rPr>
        <sz val="10"/>
        <color indexed="16"/>
        <rFont val="Arial"/>
        <family val="2"/>
        <charset val="186"/>
      </rPr>
      <t>MB-D,</t>
    </r>
    <r>
      <rPr>
        <sz val="10"/>
        <color indexed="18"/>
        <rFont val="Arial"/>
        <family val="2"/>
        <charset val="186"/>
      </rPr>
      <t xml:space="preserve"> MB-HA, MBH40</t>
    </r>
  </si>
  <si>
    <r>
      <rPr>
        <sz val="10"/>
        <color indexed="18"/>
        <rFont val="Arial"/>
        <family val="2"/>
        <charset val="186"/>
      </rPr>
      <t>MBH17, MBH50, MBH50,</t>
    </r>
    <r>
      <rPr>
        <sz val="10"/>
        <color indexed="16"/>
        <rFont val="Arial"/>
        <family val="2"/>
        <charset val="186"/>
      </rPr>
      <t>MB-DA</t>
    </r>
  </si>
  <si>
    <t>13,5 km 20 kp</t>
  </si>
  <si>
    <t>11,4 km 16 kp</t>
  </si>
  <si>
    <t>9,8 km 14 kp</t>
  </si>
  <si>
    <t>9,0 km 14kp</t>
  </si>
  <si>
    <r>
      <rPr>
        <sz val="10"/>
        <color indexed="18"/>
        <rFont val="Arial"/>
        <family val="2"/>
        <charset val="186"/>
      </rPr>
      <t>MBH17, MBH50, MBH60,</t>
    </r>
    <r>
      <rPr>
        <sz val="10"/>
        <color indexed="16"/>
        <rFont val="Arial"/>
        <family val="2"/>
        <charset val="186"/>
      </rPr>
      <t>MB-DA</t>
    </r>
  </si>
  <si>
    <t>21,6 km 28 kp</t>
  </si>
  <si>
    <t>18,5 km 25 kp</t>
  </si>
  <si>
    <t>14,4 km 19 kp</t>
  </si>
  <si>
    <t>11,7 km 13 kp</t>
  </si>
  <si>
    <t>13,1 km 19 kp</t>
  </si>
  <si>
    <t>11,4 km 17 kp</t>
  </si>
  <si>
    <t>10,2 km 15 kp</t>
  </si>
  <si>
    <t>8,3 km 13 kp</t>
  </si>
  <si>
    <t>marathoncup.ru, Saint Petersburg</t>
  </si>
  <si>
    <t>MBD</t>
  </si>
  <si>
    <t>MBD17</t>
  </si>
  <si>
    <t>MBD40</t>
  </si>
  <si>
    <t>MBD60</t>
  </si>
  <si>
    <t>MBDA</t>
  </si>
  <si>
    <t>Takas, Ignalina, 2018.06.21</t>
  </si>
  <si>
    <t>Takas, Ignalina, 2018.06.23</t>
  </si>
  <si>
    <t>Takas, Ignalina, 2018.06.24</t>
  </si>
  <si>
    <t>Gritsan Ruslan</t>
  </si>
  <si>
    <t>Kapitonov Maxim</t>
  </si>
  <si>
    <t>Kantautas Marius</t>
  </si>
  <si>
    <t>Ševeliovas Artūras</t>
  </si>
  <si>
    <t>Broliai Baltai, Vilnius</t>
  </si>
  <si>
    <t>Kitov Daniil</t>
  </si>
  <si>
    <t>Sinyavsky Timofey</t>
  </si>
  <si>
    <t>Kuznetsov Vladimir</t>
  </si>
  <si>
    <t>Grigusevičius Andrius</t>
  </si>
  <si>
    <t>Mikalauskas Robertas</t>
  </si>
  <si>
    <t>Poreiters Didzis</t>
  </si>
  <si>
    <t>V60</t>
  </si>
  <si>
    <t>VE</t>
  </si>
  <si>
    <t>15 geriausių suma</t>
  </si>
  <si>
    <t>MBH</t>
  </si>
  <si>
    <t>S-Sportas adventure, Kaunas</t>
  </si>
  <si>
    <t>Bazhanski Vital</t>
  </si>
  <si>
    <t>Petravičius Rokas</t>
  </si>
  <si>
    <t>Zdeblovskiy Alexey</t>
  </si>
  <si>
    <t>Chuchva Dmitry</t>
  </si>
  <si>
    <t>MBH17</t>
  </si>
  <si>
    <t>MBH40</t>
  </si>
  <si>
    <t>MBH50</t>
  </si>
  <si>
    <t>Tilvikas Edmundas</t>
  </si>
  <si>
    <t>MBH60</t>
  </si>
  <si>
    <t>MBHA</t>
  </si>
  <si>
    <t>Mitskevich Dzmitry</t>
  </si>
  <si>
    <t>Turlan, Minsk</t>
  </si>
  <si>
    <t>Eringis Einaras</t>
  </si>
  <si>
    <t>Skuodas</t>
  </si>
  <si>
    <t>Kamererova Valerie</t>
  </si>
  <si>
    <t>CZE</t>
  </si>
  <si>
    <t>TJ Stadion Novy Bor, Novy Bor</t>
  </si>
  <si>
    <t>Kesylienė Eglė</t>
  </si>
  <si>
    <t>O! Klaipėda, Kaunas</t>
  </si>
  <si>
    <t>MBD21</t>
  </si>
  <si>
    <t>MBD14</t>
  </si>
  <si>
    <t>Mikšys Julius</t>
  </si>
  <si>
    <t>Indvidualiai, Klaipėda</t>
  </si>
  <si>
    <t>Zhelezov Roman</t>
  </si>
  <si>
    <t>OK Kaliningrad, Kaliningrad</t>
  </si>
  <si>
    <t>Žalimas Andrius</t>
  </si>
  <si>
    <t>MBH21</t>
  </si>
  <si>
    <t>Kopa, Klaipėda</t>
  </si>
  <si>
    <t>Balna Rapolas</t>
  </si>
  <si>
    <t>Budrys Džiugas</t>
  </si>
  <si>
    <t>SM Gaja, Kaunas</t>
  </si>
  <si>
    <t>MBH14</t>
  </si>
  <si>
    <t>MBH18</t>
  </si>
  <si>
    <t>Kokorišs Valdis</t>
  </si>
  <si>
    <t>Mona, Rīga</t>
  </si>
  <si>
    <t>Pirktins Andis</t>
  </si>
  <si>
    <t>OK KO, Riga</t>
  </si>
  <si>
    <t>ORIENT, Kaliningrad</t>
  </si>
  <si>
    <t>V20</t>
  </si>
  <si>
    <t>Neringos taurė, 2018.09.08</t>
  </si>
  <si>
    <t>Neringos taurė, 2018.09.09</t>
  </si>
  <si>
    <r>
      <rPr>
        <sz val="10"/>
        <color rgb="FF990000"/>
        <rFont val="Arial"/>
        <family val="2"/>
        <charset val="186"/>
      </rPr>
      <t>MBD40</t>
    </r>
    <r>
      <rPr>
        <sz val="10"/>
        <rFont val="Arial"/>
        <family val="2"/>
        <charset val="186"/>
      </rPr>
      <t xml:space="preserve">, </t>
    </r>
    <r>
      <rPr>
        <sz val="10"/>
        <color rgb="FF000099"/>
        <rFont val="Arial"/>
        <family val="2"/>
        <charset val="186"/>
      </rPr>
      <t>MBH50</t>
    </r>
  </si>
  <si>
    <r>
      <rPr>
        <sz val="10"/>
        <color rgb="FF990000"/>
        <rFont val="Arial"/>
        <family val="2"/>
        <charset val="186"/>
      </rPr>
      <t>MBD21</t>
    </r>
    <r>
      <rPr>
        <sz val="10"/>
        <rFont val="Arial"/>
        <family val="2"/>
        <charset val="186"/>
      </rPr>
      <t>,</t>
    </r>
    <r>
      <rPr>
        <sz val="10"/>
        <color rgb="FF000099"/>
        <rFont val="Arial"/>
        <family val="2"/>
        <charset val="186"/>
      </rPr>
      <t xml:space="preserve"> MBH18, MBH40</t>
    </r>
  </si>
  <si>
    <r>
      <rPr>
        <sz val="10"/>
        <color rgb="FF990000"/>
        <rFont val="Arial"/>
        <family val="2"/>
        <charset val="186"/>
      </rPr>
      <t>MBD14</t>
    </r>
    <r>
      <rPr>
        <sz val="10"/>
        <rFont val="Arial"/>
        <family val="2"/>
        <charset val="186"/>
      </rPr>
      <t xml:space="preserve">, </t>
    </r>
    <r>
      <rPr>
        <sz val="10"/>
        <color rgb="FF000099"/>
        <rFont val="Arial"/>
        <family val="2"/>
        <charset val="186"/>
      </rPr>
      <t>MBH14</t>
    </r>
  </si>
  <si>
    <t>8,3 km 16 kp</t>
  </si>
  <si>
    <t>5,2 km 12 kp</t>
  </si>
  <si>
    <t>3,8 km 9 kp</t>
  </si>
  <si>
    <t>10,1 km 18 kp</t>
  </si>
  <si>
    <t>8,2 km 15 kp</t>
  </si>
  <si>
    <t>7,2 km 13 kp</t>
  </si>
  <si>
    <t xml:space="preserve">Vojtech Ludvik </t>
  </si>
  <si>
    <t>Korolev Artur</t>
  </si>
  <si>
    <t>KDM</t>
  </si>
  <si>
    <t>KDM40</t>
  </si>
  <si>
    <t>KDM60</t>
  </si>
  <si>
    <t>Alytaus taurė, 2018.09.15</t>
  </si>
  <si>
    <t>KDV, KDV18</t>
  </si>
  <si>
    <t>12,3 km 24 kp</t>
  </si>
  <si>
    <t>8,8 km 18 kp</t>
  </si>
  <si>
    <t>6,9 km 15kp</t>
  </si>
  <si>
    <r>
      <rPr>
        <sz val="10"/>
        <color rgb="FF990000"/>
        <rFont val="Arial"/>
        <family val="2"/>
        <charset val="186"/>
      </rPr>
      <t>KDM</t>
    </r>
    <r>
      <rPr>
        <sz val="10"/>
        <rFont val="Arial"/>
        <family val="2"/>
        <charset val="186"/>
      </rPr>
      <t xml:space="preserve">, </t>
    </r>
    <r>
      <rPr>
        <sz val="10"/>
        <color rgb="FF000099"/>
        <rFont val="Arial"/>
        <family val="2"/>
        <charset val="186"/>
      </rPr>
      <t>KDV40, KDV50, KDV60</t>
    </r>
  </si>
  <si>
    <r>
      <rPr>
        <sz val="10"/>
        <color rgb="FF990000"/>
        <rFont val="Arial"/>
        <family val="2"/>
        <charset val="186"/>
      </rPr>
      <t>KDM40, KDM60</t>
    </r>
    <r>
      <rPr>
        <sz val="10"/>
        <rFont val="Arial"/>
        <family val="2"/>
        <charset val="186"/>
      </rPr>
      <t xml:space="preserve">, </t>
    </r>
    <r>
      <rPr>
        <sz val="10"/>
        <color rgb="FF000099"/>
        <rFont val="Arial"/>
        <family val="2"/>
        <charset val="186"/>
      </rPr>
      <t>KDV14</t>
    </r>
  </si>
  <si>
    <t>Kisielius Vytautas</t>
  </si>
  <si>
    <t>Ramanavičius Martynas</t>
  </si>
  <si>
    <t>Ind., Alytus</t>
  </si>
  <si>
    <t>Leitonas Karolis</t>
  </si>
  <si>
    <t>Jockers - Santa Monica Networks</t>
  </si>
  <si>
    <t>Zienka Arnas</t>
  </si>
  <si>
    <t>Vaiduoklis, Alytus</t>
  </si>
  <si>
    <t>OK KO, Rīga</t>
  </si>
  <si>
    <t>KDV</t>
  </si>
  <si>
    <t>KDV18</t>
  </si>
  <si>
    <t>KDV40</t>
  </si>
  <si>
    <t>KDV50</t>
  </si>
  <si>
    <t>KDV60</t>
  </si>
  <si>
    <t>KDV14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</si>
</sst>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:ss"/>
    <numFmt numFmtId="165" formatCode="[$-F400]h:mm:ss\ AM/PM"/>
    <numFmt numFmtId="166" formatCode="hh:mm:ss;@"/>
  </numFmts>
  <fonts count="56" x14ac:knownFonts="1">
    <font>
      <sz val="10"/>
      <name val="Arial"/>
    </font>
    <font>
      <sz val="10"/>
      <name val="Arial"/>
    </font>
    <font>
      <sz val="8"/>
      <name val="Arial"/>
      <family val="2"/>
      <charset val="186"/>
    </font>
    <font>
      <sz val="10"/>
      <color indexed="62"/>
      <name val="Arial"/>
      <family val="2"/>
      <charset val="186"/>
    </font>
    <font>
      <b/>
      <i/>
      <sz val="16"/>
      <color indexed="6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10"/>
      <color indexed="62"/>
      <name val="Arial"/>
      <family val="2"/>
      <charset val="186"/>
    </font>
    <font>
      <sz val="10"/>
      <name val="Arial"/>
      <family val="2"/>
      <charset val="186"/>
    </font>
    <font>
      <sz val="10"/>
      <color indexed="18"/>
      <name val="Arial"/>
      <family val="2"/>
      <charset val="186"/>
    </font>
    <font>
      <sz val="10"/>
      <color indexed="16"/>
      <name val="Arial"/>
      <family val="2"/>
      <charset val="186"/>
    </font>
    <font>
      <sz val="10"/>
      <color indexed="16"/>
      <name val="Arial"/>
      <family val="2"/>
      <charset val="186"/>
    </font>
    <font>
      <sz val="9"/>
      <color indexed="62"/>
      <name val="Arial"/>
      <family val="2"/>
      <charset val="186"/>
    </font>
    <font>
      <b/>
      <sz val="10"/>
      <color indexed="62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10"/>
      <color indexed="57"/>
      <name val="Arial"/>
      <family val="2"/>
      <charset val="186"/>
    </font>
    <font>
      <i/>
      <sz val="9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name val="Arial"/>
      <family val="2"/>
      <charset val="186"/>
    </font>
    <font>
      <i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22"/>
      <name val="Arial"/>
      <family val="2"/>
      <charset val="186"/>
    </font>
    <font>
      <i/>
      <sz val="9"/>
      <color indexed="22"/>
      <name val="Arial"/>
      <family val="2"/>
      <charset val="186"/>
    </font>
    <font>
      <sz val="9"/>
      <color indexed="22"/>
      <name val="Arial"/>
      <family val="2"/>
      <charset val="186"/>
    </font>
    <font>
      <b/>
      <sz val="10"/>
      <color indexed="22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i/>
      <sz val="9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8"/>
      <color indexed="62"/>
      <name val="Arial"/>
      <family val="2"/>
      <charset val="186"/>
    </font>
    <font>
      <b/>
      <sz val="9"/>
      <color indexed="62"/>
      <name val="Arial"/>
      <family val="2"/>
      <charset val="186"/>
    </font>
    <font>
      <sz val="9"/>
      <color indexed="62"/>
      <name val="Arial"/>
      <family val="2"/>
      <charset val="186"/>
    </font>
    <font>
      <sz val="9"/>
      <color indexed="18"/>
      <name val="Arial"/>
      <family val="2"/>
      <charset val="186"/>
    </font>
    <font>
      <b/>
      <i/>
      <sz val="9"/>
      <color indexed="62"/>
      <name val="Arial"/>
      <family val="2"/>
      <charset val="186"/>
    </font>
    <font>
      <b/>
      <sz val="10"/>
      <name val="Arial"/>
      <family val="2"/>
      <charset val="186"/>
    </font>
    <font>
      <b/>
      <i/>
      <sz val="16"/>
      <color indexed="62"/>
      <name val="Arial"/>
      <family val="2"/>
      <charset val="186"/>
    </font>
    <font>
      <b/>
      <i/>
      <sz val="10"/>
      <color indexed="62"/>
      <name val="Arial"/>
      <family val="2"/>
      <charset val="186"/>
    </font>
    <font>
      <sz val="10"/>
      <color indexed="18"/>
      <name val="Arial"/>
      <family val="2"/>
      <charset val="186"/>
    </font>
    <font>
      <i/>
      <sz val="8"/>
      <name val="Arial"/>
      <family val="2"/>
      <charset val="186"/>
    </font>
    <font>
      <sz val="9"/>
      <color rgb="FF00206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333399"/>
      <name val="Arial"/>
      <family val="2"/>
      <charset val="186"/>
    </font>
    <font>
      <sz val="10"/>
      <color rgb="FF990000"/>
      <name val="Arial"/>
      <family val="2"/>
      <charset val="186"/>
    </font>
    <font>
      <sz val="10"/>
      <color rgb="FF000099"/>
      <name val="Arial"/>
      <family val="2"/>
      <charset val="186"/>
    </font>
    <font>
      <sz val="9"/>
      <color rgb="FF333399"/>
      <name val="Arial"/>
      <family val="2"/>
      <charset val="186"/>
    </font>
    <font>
      <sz val="9"/>
      <color rgb="FF000099"/>
      <name val="Arial"/>
      <family val="2"/>
      <charset val="186"/>
    </font>
    <font>
      <b/>
      <i/>
      <sz val="18"/>
      <color rgb="FF002060"/>
      <name val="Arial"/>
      <family val="2"/>
      <charset val="186"/>
    </font>
    <font>
      <sz val="11"/>
      <color theme="0"/>
      <name val="Arial"/>
      <family val="2"/>
      <charset val="186"/>
    </font>
    <font>
      <b/>
      <sz val="9"/>
      <color rgb="FF000099"/>
      <name val="Arial"/>
      <family val="2"/>
      <charset val="186"/>
    </font>
    <font>
      <b/>
      <i/>
      <sz val="9"/>
      <color rgb="FF000099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2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3" xfId="0" applyBorder="1"/>
    <xf numFmtId="1" fontId="0" fillId="0" borderId="4" xfId="0" applyNumberFormat="1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/>
    <xf numFmtId="0" fontId="3" fillId="0" borderId="4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3" xfId="0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Border="1"/>
    <xf numFmtId="0" fontId="5" fillId="0" borderId="11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5" xfId="0" applyFont="1" applyBorder="1"/>
    <xf numFmtId="0" fontId="12" fillId="0" borderId="4" xfId="0" applyFont="1" applyBorder="1"/>
    <xf numFmtId="0" fontId="12" fillId="0" borderId="6" xfId="0" applyFont="1" applyBorder="1"/>
    <xf numFmtId="0" fontId="6" fillId="0" borderId="4" xfId="0" applyFont="1" applyBorder="1"/>
    <xf numFmtId="1" fontId="6" fillId="0" borderId="4" xfId="0" applyNumberFormat="1" applyFont="1" applyBorder="1"/>
    <xf numFmtId="0" fontId="10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0" xfId="0" applyFont="1"/>
    <xf numFmtId="0" fontId="6" fillId="0" borderId="4" xfId="0" applyFont="1" applyBorder="1" applyAlignment="1">
      <alignment horizontal="left"/>
    </xf>
    <xf numFmtId="0" fontId="6" fillId="0" borderId="0" xfId="0" applyFont="1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16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1" fontId="0" fillId="0" borderId="0" xfId="0" applyNumberFormat="1"/>
    <xf numFmtId="0" fontId="15" fillId="0" borderId="4" xfId="0" applyFont="1" applyBorder="1"/>
    <xf numFmtId="0" fontId="16" fillId="0" borderId="4" xfId="0" applyFont="1" applyBorder="1"/>
    <xf numFmtId="1" fontId="16" fillId="0" borderId="4" xfId="0" applyNumberFormat="1" applyFont="1" applyBorder="1"/>
    <xf numFmtId="1" fontId="15" fillId="0" borderId="4" xfId="0" applyNumberFormat="1" applyFont="1" applyBorder="1"/>
    <xf numFmtId="1" fontId="14" fillId="0" borderId="11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1" fontId="1" fillId="0" borderId="4" xfId="0" applyNumberFormat="1" applyFont="1" applyBorder="1"/>
    <xf numFmtId="0" fontId="1" fillId="0" borderId="17" xfId="0" applyFont="1" applyBorder="1" applyAlignment="1">
      <alignment textRotation="90"/>
    </xf>
    <xf numFmtId="0" fontId="1" fillId="0" borderId="17" xfId="0" applyFont="1" applyBorder="1" applyAlignment="1">
      <alignment textRotation="90" wrapText="1"/>
    </xf>
    <xf numFmtId="0" fontId="12" fillId="0" borderId="0" xfId="0" applyFont="1" applyBorder="1"/>
    <xf numFmtId="0" fontId="12" fillId="0" borderId="11" xfId="0" applyFont="1" applyBorder="1"/>
    <xf numFmtId="0" fontId="6" fillId="0" borderId="11" xfId="0" applyFont="1" applyBorder="1"/>
    <xf numFmtId="1" fontId="16" fillId="0" borderId="11" xfId="0" applyNumberFormat="1" applyFont="1" applyBorder="1"/>
    <xf numFmtId="1" fontId="6" fillId="0" borderId="11" xfId="0" applyNumberFormat="1" applyFont="1" applyBorder="1"/>
    <xf numFmtId="1" fontId="0" fillId="0" borderId="11" xfId="0" applyNumberFormat="1" applyBorder="1"/>
    <xf numFmtId="0" fontId="0" fillId="0" borderId="0" xfId="0" applyBorder="1" applyAlignment="1">
      <alignment textRotation="90" wrapText="1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0" fillId="0" borderId="11" xfId="0" applyBorder="1"/>
    <xf numFmtId="1" fontId="1" fillId="0" borderId="4" xfId="0" applyNumberFormat="1" applyFont="1" applyFill="1" applyBorder="1"/>
    <xf numFmtId="1" fontId="14" fillId="0" borderId="4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11" xfId="0" applyFont="1" applyBorder="1"/>
    <xf numFmtId="1" fontId="8" fillId="0" borderId="4" xfId="0" applyNumberFormat="1" applyFont="1" applyFill="1" applyBorder="1"/>
    <xf numFmtId="1" fontId="6" fillId="0" borderId="4" xfId="0" applyNumberFormat="1" applyFont="1" applyFill="1" applyBorder="1"/>
    <xf numFmtId="1" fontId="8" fillId="0" borderId="11" xfId="0" applyNumberFormat="1" applyFont="1" applyFill="1" applyBorder="1"/>
    <xf numFmtId="1" fontId="6" fillId="0" borderId="11" xfId="0" applyNumberFormat="1" applyFont="1" applyFill="1" applyBorder="1"/>
    <xf numFmtId="0" fontId="0" fillId="0" borderId="15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5" fillId="0" borderId="8" xfId="0" applyFont="1" applyBorder="1"/>
    <xf numFmtId="0" fontId="0" fillId="4" borderId="3" xfId="0" applyFill="1" applyBorder="1"/>
    <xf numFmtId="1" fontId="5" fillId="0" borderId="0" xfId="0" applyNumberFormat="1" applyFont="1" applyAlignment="1">
      <alignment horizontal="center"/>
    </xf>
    <xf numFmtId="1" fontId="16" fillId="0" borderId="0" xfId="0" applyNumberFormat="1" applyFont="1"/>
    <xf numFmtId="0" fontId="16" fillId="0" borderId="11" xfId="0" applyFont="1" applyBorder="1"/>
    <xf numFmtId="0" fontId="0" fillId="0" borderId="14" xfId="0" applyBorder="1"/>
    <xf numFmtId="0" fontId="0" fillId="0" borderId="11" xfId="0" applyFill="1" applyBorder="1" applyAlignment="1">
      <alignment textRotation="90"/>
    </xf>
    <xf numFmtId="0" fontId="16" fillId="0" borderId="0" xfId="0" applyFont="1"/>
    <xf numFmtId="1" fontId="8" fillId="0" borderId="11" xfId="0" applyNumberFormat="1" applyFont="1" applyBorder="1"/>
    <xf numFmtId="1" fontId="8" fillId="7" borderId="4" xfId="0" applyNumberFormat="1" applyFont="1" applyFill="1" applyBorder="1"/>
    <xf numFmtId="1" fontId="6" fillId="7" borderId="4" xfId="0" applyNumberFormat="1" applyFont="1" applyFill="1" applyBorder="1"/>
    <xf numFmtId="1" fontId="0" fillId="7" borderId="4" xfId="0" applyNumberFormat="1" applyFill="1" applyBorder="1"/>
    <xf numFmtId="1" fontId="16" fillId="7" borderId="4" xfId="0" applyNumberFormat="1" applyFont="1" applyFill="1" applyBorder="1"/>
    <xf numFmtId="1" fontId="0" fillId="8" borderId="4" xfId="0" applyNumberFormat="1" applyFill="1" applyBorder="1"/>
    <xf numFmtId="1" fontId="6" fillId="8" borderId="4" xfId="0" applyNumberFormat="1" applyFont="1" applyFill="1" applyBorder="1"/>
    <xf numFmtId="0" fontId="17" fillId="0" borderId="11" xfId="0" applyFont="1" applyFill="1" applyBorder="1" applyAlignment="1">
      <alignment textRotation="90" wrapText="1"/>
    </xf>
    <xf numFmtId="0" fontId="17" fillId="0" borderId="0" xfId="0" applyFont="1"/>
    <xf numFmtId="1" fontId="17" fillId="0" borderId="0" xfId="0" applyNumberFormat="1" applyFont="1"/>
    <xf numFmtId="0" fontId="15" fillId="0" borderId="0" xfId="0" applyFont="1"/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1" fontId="8" fillId="0" borderId="0" xfId="0" applyNumberFormat="1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Border="1" applyAlignment="1">
      <alignment horizontal="center"/>
    </xf>
    <xf numFmtId="0" fontId="44" fillId="0" borderId="0" xfId="0" applyFont="1"/>
    <xf numFmtId="0" fontId="22" fillId="0" borderId="4" xfId="0" applyFont="1" applyBorder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0" xfId="0" applyFont="1" applyAlignment="1">
      <alignment horizontal="left"/>
    </xf>
    <xf numFmtId="21" fontId="20" fillId="0" borderId="0" xfId="0" applyNumberFormat="1" applyFont="1"/>
    <xf numFmtId="0" fontId="20" fillId="0" borderId="4" xfId="0" applyFont="1" applyBorder="1"/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45" fillId="0" borderId="0" xfId="0" applyFont="1"/>
    <xf numFmtId="0" fontId="45" fillId="0" borderId="0" xfId="0" applyFont="1" applyAlignment="1">
      <alignment horizontal="right"/>
    </xf>
    <xf numFmtId="0" fontId="45" fillId="0" borderId="4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11" xfId="0" applyFont="1" applyBorder="1" applyAlignment="1">
      <alignment horizontal="center"/>
    </xf>
    <xf numFmtId="0" fontId="27" fillId="0" borderId="0" xfId="0" applyFont="1" applyAlignment="1">
      <alignment horizontal="left"/>
    </xf>
    <xf numFmtId="21" fontId="25" fillId="0" borderId="0" xfId="0" applyNumberFormat="1" applyFont="1"/>
    <xf numFmtId="0" fontId="25" fillId="0" borderId="4" xfId="0" applyFont="1" applyBorder="1"/>
    <xf numFmtId="0" fontId="25" fillId="0" borderId="0" xfId="0" applyFont="1" applyAlignment="1">
      <alignment horizontal="right"/>
    </xf>
    <xf numFmtId="1" fontId="25" fillId="0" borderId="4" xfId="0" applyNumberFormat="1" applyFont="1" applyBorder="1"/>
    <xf numFmtId="0" fontId="27" fillId="0" borderId="0" xfId="0" applyFont="1" applyAlignment="1">
      <alignment horizontal="right"/>
    </xf>
    <xf numFmtId="1" fontId="22" fillId="0" borderId="4" xfId="0" applyNumberFormat="1" applyFont="1" applyBorder="1"/>
    <xf numFmtId="0" fontId="27" fillId="0" borderId="0" xfId="0" applyFont="1" applyFill="1"/>
    <xf numFmtId="0" fontId="27" fillId="0" borderId="0" xfId="0" applyFont="1" applyFill="1" applyAlignment="1">
      <alignment horizontal="right"/>
    </xf>
    <xf numFmtId="1" fontId="24" fillId="0" borderId="4" xfId="0" applyNumberFormat="1" applyFont="1" applyFill="1" applyBorder="1"/>
    <xf numFmtId="1" fontId="27" fillId="0" borderId="4" xfId="0" applyNumberFormat="1" applyFont="1" applyFill="1" applyBorder="1"/>
    <xf numFmtId="1" fontId="22" fillId="0" borderId="4" xfId="0" applyNumberFormat="1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horizontal="right"/>
    </xf>
    <xf numFmtId="1" fontId="45" fillId="0" borderId="4" xfId="0" applyNumberFormat="1" applyFont="1" applyFill="1" applyBorder="1"/>
    <xf numFmtId="1" fontId="27" fillId="0" borderId="4" xfId="0" applyNumberFormat="1" applyFont="1" applyBorder="1"/>
    <xf numFmtId="0" fontId="23" fillId="0" borderId="0" xfId="0" applyFont="1" applyAlignment="1">
      <alignment horizontal="center"/>
    </xf>
    <xf numFmtId="0" fontId="23" fillId="0" borderId="0" xfId="0" applyFont="1"/>
    <xf numFmtId="1" fontId="23" fillId="0" borderId="11" xfId="0" applyNumberFormat="1" applyFont="1" applyFill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4" fillId="0" borderId="3" xfId="0" applyFont="1" applyFill="1" applyBorder="1"/>
    <xf numFmtId="0" fontId="24" fillId="0" borderId="3" xfId="0" applyFont="1" applyBorder="1"/>
    <xf numFmtId="0" fontId="20" fillId="0" borderId="3" xfId="0" applyFont="1" applyBorder="1"/>
    <xf numFmtId="1" fontId="25" fillId="0" borderId="4" xfId="0" applyNumberFormat="1" applyFont="1" applyFill="1" applyBorder="1"/>
    <xf numFmtId="0" fontId="0" fillId="0" borderId="20" xfId="0" applyBorder="1" applyAlignment="1">
      <alignment horizontal="center" vertical="center" wrapText="1"/>
    </xf>
    <xf numFmtId="0" fontId="29" fillId="0" borderId="0" xfId="0" applyFont="1"/>
    <xf numFmtId="0" fontId="30" fillId="0" borderId="0" xfId="0" applyFont="1" applyFill="1"/>
    <xf numFmtId="0" fontId="31" fillId="0" borderId="0" xfId="0" applyFont="1"/>
    <xf numFmtId="0" fontId="29" fillId="0" borderId="14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0" fillId="0" borderId="0" xfId="0" applyFont="1"/>
    <xf numFmtId="0" fontId="36" fillId="0" borderId="19" xfId="0" applyFont="1" applyFill="1" applyBorder="1" applyAlignment="1">
      <alignment horizontal="right"/>
    </xf>
    <xf numFmtId="21" fontId="36" fillId="0" borderId="19" xfId="0" applyNumberFormat="1" applyFont="1" applyFill="1" applyBorder="1"/>
    <xf numFmtId="0" fontId="36" fillId="0" borderId="5" xfId="0" applyFont="1" applyFill="1" applyBorder="1"/>
    <xf numFmtId="0" fontId="30" fillId="0" borderId="19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21" fontId="36" fillId="0" borderId="0" xfId="0" applyNumberFormat="1" applyFont="1" applyFill="1" applyBorder="1"/>
    <xf numFmtId="0" fontId="36" fillId="0" borderId="4" xfId="0" applyFont="1" applyFill="1" applyBorder="1"/>
    <xf numFmtId="0" fontId="37" fillId="0" borderId="0" xfId="0" applyFont="1" applyFill="1" applyBorder="1" applyAlignment="1">
      <alignment horizontal="center" vertical="center" wrapText="1"/>
    </xf>
    <xf numFmtId="21" fontId="37" fillId="0" borderId="0" xfId="0" applyNumberFormat="1" applyFont="1" applyFill="1" applyBorder="1" applyAlignment="1">
      <alignment horizontal="right"/>
    </xf>
    <xf numFmtId="0" fontId="37" fillId="0" borderId="4" xfId="0" applyFont="1" applyFill="1" applyBorder="1"/>
    <xf numFmtId="0" fontId="37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right"/>
    </xf>
    <xf numFmtId="21" fontId="30" fillId="0" borderId="0" xfId="0" applyNumberFormat="1" applyFont="1" applyBorder="1" applyAlignment="1">
      <alignment horizontal="right"/>
    </xf>
    <xf numFmtId="0" fontId="30" fillId="0" borderId="16" xfId="0" applyFont="1" applyFill="1" applyBorder="1"/>
    <xf numFmtId="0" fontId="30" fillId="0" borderId="16" xfId="0" applyFont="1" applyFill="1" applyBorder="1" applyAlignment="1">
      <alignment horizontal="right"/>
    </xf>
    <xf numFmtId="0" fontId="30" fillId="0" borderId="6" xfId="0" applyFont="1" applyFill="1" applyBorder="1"/>
    <xf numFmtId="0" fontId="39" fillId="0" borderId="0" xfId="0" applyFont="1"/>
    <xf numFmtId="0" fontId="40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11" xfId="0" applyFont="1" applyBorder="1" applyAlignment="1">
      <alignment horizontal="center" textRotation="90" wrapText="1"/>
    </xf>
    <xf numFmtId="0" fontId="30" fillId="0" borderId="0" xfId="0" applyFont="1" applyFill="1" applyBorder="1"/>
    <xf numFmtId="0" fontId="32" fillId="0" borderId="0" xfId="0" applyFont="1" applyFill="1" applyBorder="1" applyAlignment="1">
      <alignment horizontal="right"/>
    </xf>
    <xf numFmtId="1" fontId="33" fillId="0" borderId="4" xfId="0" applyNumberFormat="1" applyFont="1" applyFill="1" applyBorder="1"/>
    <xf numFmtId="0" fontId="37" fillId="0" borderId="0" xfId="0" applyFont="1" applyFill="1" applyBorder="1"/>
    <xf numFmtId="0" fontId="42" fillId="0" borderId="0" xfId="0" applyFont="1" applyFill="1" applyBorder="1" applyAlignment="1">
      <alignment horizontal="right"/>
    </xf>
    <xf numFmtId="21" fontId="42" fillId="0" borderId="0" xfId="0" applyNumberFormat="1" applyFont="1" applyFill="1" applyBorder="1" applyAlignment="1">
      <alignment horizontal="right"/>
    </xf>
    <xf numFmtId="0" fontId="45" fillId="0" borderId="19" xfId="0" applyFont="1" applyBorder="1" applyAlignment="1">
      <alignment horizontal="right"/>
    </xf>
    <xf numFmtId="21" fontId="45" fillId="0" borderId="0" xfId="0" applyNumberFormat="1" applyFont="1" applyBorder="1" applyAlignment="1">
      <alignment horizontal="right"/>
    </xf>
    <xf numFmtId="1" fontId="32" fillId="0" borderId="4" xfId="0" applyNumberFormat="1" applyFont="1" applyFill="1" applyBorder="1"/>
    <xf numFmtId="0" fontId="33" fillId="0" borderId="0" xfId="0" applyFont="1"/>
    <xf numFmtId="1" fontId="46" fillId="0" borderId="4" xfId="0" applyNumberFormat="1" applyFont="1" applyFill="1" applyBorder="1"/>
    <xf numFmtId="0" fontId="45" fillId="0" borderId="0" xfId="0" applyFont="1" applyBorder="1" applyAlignment="1">
      <alignment horizontal="right"/>
    </xf>
    <xf numFmtId="0" fontId="42" fillId="0" borderId="0" xfId="0" applyFont="1" applyFill="1" applyBorder="1"/>
    <xf numFmtId="0" fontId="32" fillId="0" borderId="4" xfId="0" applyFont="1" applyFill="1" applyBorder="1"/>
    <xf numFmtId="0" fontId="42" fillId="0" borderId="4" xfId="0" applyFont="1" applyFill="1" applyBorder="1"/>
    <xf numFmtId="0" fontId="33" fillId="0" borderId="0" xfId="0" applyFont="1" applyFill="1"/>
    <xf numFmtId="0" fontId="43" fillId="0" borderId="0" xfId="0" applyFont="1"/>
    <xf numFmtId="0" fontId="39" fillId="0" borderId="11" xfId="0" applyFont="1" applyBorder="1" applyAlignment="1">
      <alignment horizontal="left"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30" fillId="0" borderId="14" xfId="0" applyFont="1" applyFill="1" applyBorder="1" applyAlignment="1">
      <alignment horizontal="left"/>
    </xf>
    <xf numFmtId="0" fontId="30" fillId="0" borderId="0" xfId="0" applyFont="1" applyAlignment="1">
      <alignment horizontal="right"/>
    </xf>
    <xf numFmtId="0" fontId="39" fillId="0" borderId="0" xfId="0" applyFont="1" applyFill="1"/>
    <xf numFmtId="0" fontId="33" fillId="0" borderId="3" xfId="0" applyFont="1" applyFill="1" applyBorder="1"/>
    <xf numFmtId="1" fontId="39" fillId="0" borderId="11" xfId="0" applyNumberFormat="1" applyFont="1" applyFill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32" fillId="0" borderId="11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right"/>
    </xf>
    <xf numFmtId="0" fontId="33" fillId="0" borderId="4" xfId="0" applyFont="1" applyFill="1" applyBorder="1"/>
    <xf numFmtId="21" fontId="33" fillId="0" borderId="0" xfId="0" applyNumberFormat="1" applyFont="1" applyFill="1" applyAlignment="1">
      <alignment horizontal="right"/>
    </xf>
    <xf numFmtId="21" fontId="33" fillId="0" borderId="0" xfId="0" applyNumberFormat="1" applyFont="1" applyFill="1"/>
    <xf numFmtId="21" fontId="32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3" xfId="0" applyFont="1" applyFill="1" applyBorder="1"/>
    <xf numFmtId="0" fontId="33" fillId="0" borderId="3" xfId="0" applyFont="1" applyBorder="1"/>
    <xf numFmtId="0" fontId="30" fillId="0" borderId="0" xfId="0" applyFont="1" applyFill="1" applyAlignment="1">
      <alignment horizontal="right"/>
    </xf>
    <xf numFmtId="0" fontId="30" fillId="0" borderId="4" xfId="0" applyFont="1" applyFill="1" applyBorder="1"/>
    <xf numFmtId="0" fontId="43" fillId="0" borderId="0" xfId="0" applyFont="1" applyFill="1"/>
    <xf numFmtId="0" fontId="32" fillId="0" borderId="0" xfId="0" applyFont="1" applyFill="1" applyBorder="1"/>
    <xf numFmtId="0" fontId="39" fillId="0" borderId="0" xfId="0" applyFont="1" applyAlignment="1">
      <alignment horizontal="left"/>
    </xf>
    <xf numFmtId="21" fontId="8" fillId="0" borderId="0" xfId="0" applyNumberFormat="1" applyFont="1" applyFill="1"/>
    <xf numFmtId="0" fontId="8" fillId="0" borderId="0" xfId="0" applyFont="1" applyFill="1"/>
    <xf numFmtId="2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21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Border="1"/>
    <xf numFmtId="0" fontId="19" fillId="0" borderId="4" xfId="0" applyFont="1" applyFill="1" applyBorder="1"/>
    <xf numFmtId="0" fontId="8" fillId="0" borderId="4" xfId="0" applyFont="1" applyFill="1" applyBorder="1"/>
    <xf numFmtId="1" fontId="19" fillId="0" borderId="4" xfId="0" applyNumberFormat="1" applyFont="1" applyFill="1" applyBorder="1"/>
    <xf numFmtId="165" fontId="8" fillId="0" borderId="0" xfId="0" applyNumberFormat="1" applyFont="1" applyFill="1"/>
    <xf numFmtId="21" fontId="45" fillId="0" borderId="19" xfId="0" applyNumberFormat="1" applyFont="1" applyBorder="1" applyAlignment="1">
      <alignment horizontal="right"/>
    </xf>
    <xf numFmtId="0" fontId="45" fillId="0" borderId="5" xfId="0" applyFont="1" applyBorder="1"/>
    <xf numFmtId="1" fontId="45" fillId="0" borderId="4" xfId="0" applyNumberFormat="1" applyFont="1" applyBorder="1"/>
    <xf numFmtId="0" fontId="45" fillId="0" borderId="16" xfId="0" applyFont="1" applyBorder="1" applyAlignment="1">
      <alignment horizontal="right"/>
    </xf>
    <xf numFmtId="0" fontId="45" fillId="0" borderId="6" xfId="0" applyFont="1" applyBorder="1"/>
    <xf numFmtId="21" fontId="45" fillId="0" borderId="16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 horizontal="center"/>
    </xf>
    <xf numFmtId="21" fontId="46" fillId="0" borderId="3" xfId="0" applyNumberFormat="1" applyFont="1" applyBorder="1"/>
    <xf numFmtId="0" fontId="46" fillId="0" borderId="4" xfId="0" applyFont="1" applyBorder="1"/>
    <xf numFmtId="21" fontId="46" fillId="0" borderId="4" xfId="0" applyNumberFormat="1" applyFont="1" applyBorder="1"/>
    <xf numFmtId="0" fontId="46" fillId="0" borderId="13" xfId="0" applyFont="1" applyBorder="1" applyAlignment="1">
      <alignment wrapText="1"/>
    </xf>
    <xf numFmtId="0" fontId="46" fillId="0" borderId="8" xfId="0" applyFont="1" applyBorder="1" applyAlignment="1">
      <alignment horizontal="center"/>
    </xf>
    <xf numFmtId="21" fontId="46" fillId="0" borderId="21" xfId="0" applyNumberFormat="1" applyFont="1" applyBorder="1"/>
    <xf numFmtId="21" fontId="46" fillId="0" borderId="21" xfId="0" applyNumberFormat="1" applyFont="1" applyBorder="1" applyAlignment="1">
      <alignment horizontal="right"/>
    </xf>
    <xf numFmtId="21" fontId="46" fillId="0" borderId="22" xfId="0" applyNumberFormat="1" applyFont="1" applyBorder="1"/>
    <xf numFmtId="0" fontId="46" fillId="0" borderId="0" xfId="0" applyFont="1"/>
    <xf numFmtId="0" fontId="46" fillId="0" borderId="10" xfId="0" applyFont="1" applyBorder="1"/>
    <xf numFmtId="0" fontId="46" fillId="0" borderId="13" xfId="0" applyFont="1" applyBorder="1"/>
    <xf numFmtId="0" fontId="46" fillId="0" borderId="23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21" fontId="0" fillId="0" borderId="7" xfId="0" applyNumberFormat="1" applyBorder="1"/>
    <xf numFmtId="21" fontId="0" fillId="0" borderId="0" xfId="0" applyNumberFormat="1" applyBorder="1"/>
    <xf numFmtId="21" fontId="0" fillId="0" borderId="8" xfId="0" applyNumberFormat="1" applyBorder="1" applyAlignment="1">
      <alignment horizontal="right"/>
    </xf>
    <xf numFmtId="21" fontId="46" fillId="0" borderId="0" xfId="0" applyNumberFormat="1" applyFont="1" applyBorder="1"/>
    <xf numFmtId="21" fontId="46" fillId="0" borderId="8" xfId="0" applyNumberFormat="1" applyFont="1" applyBorder="1"/>
    <xf numFmtId="21" fontId="46" fillId="0" borderId="8" xfId="0" applyNumberFormat="1" applyFont="1" applyBorder="1" applyAlignment="1">
      <alignment horizontal="right"/>
    </xf>
    <xf numFmtId="21" fontId="46" fillId="0" borderId="7" xfId="0" applyNumberFormat="1" applyFont="1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6" fillId="0" borderId="0" xfId="0" applyFont="1" applyBorder="1"/>
    <xf numFmtId="0" fontId="0" fillId="0" borderId="25" xfId="0" applyFill="1" applyBorder="1" applyAlignment="1">
      <alignment horizontal="center" vertical="center" wrapText="1"/>
    </xf>
    <xf numFmtId="0" fontId="0" fillId="0" borderId="7" xfId="0" applyBorder="1"/>
    <xf numFmtId="21" fontId="0" fillId="0" borderId="8" xfId="0" applyNumberFormat="1" applyBorder="1"/>
    <xf numFmtId="0" fontId="0" fillId="0" borderId="6" xfId="0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4" xfId="0" applyNumberFormat="1" applyBorder="1"/>
    <xf numFmtId="0" fontId="0" fillId="0" borderId="22" xfId="0" applyNumberFormat="1" applyBorder="1"/>
    <xf numFmtId="0" fontId="0" fillId="0" borderId="24" xfId="0" applyNumberFormat="1" applyBorder="1"/>
    <xf numFmtId="0" fontId="0" fillId="0" borderId="3" xfId="0" applyNumberFormat="1" applyBorder="1"/>
    <xf numFmtId="0" fontId="0" fillId="0" borderId="21" xfId="0" applyNumberFormat="1" applyBorder="1" applyAlignment="1">
      <alignment horizontal="right"/>
    </xf>
    <xf numFmtId="0" fontId="8" fillId="0" borderId="3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21" fontId="8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166" fontId="8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21" fontId="6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1" fontId="8" fillId="0" borderId="0" xfId="0" applyNumberFormat="1" applyFont="1" applyFill="1" applyBorder="1"/>
    <xf numFmtId="21" fontId="45" fillId="0" borderId="19" xfId="0" applyNumberFormat="1" applyFont="1" applyFill="1" applyBorder="1" applyAlignment="1">
      <alignment horizontal="right"/>
    </xf>
    <xf numFmtId="0" fontId="45" fillId="0" borderId="5" xfId="0" applyFont="1" applyFill="1" applyBorder="1"/>
    <xf numFmtId="0" fontId="45" fillId="0" borderId="0" xfId="0" applyFont="1" applyFill="1" applyBorder="1" applyAlignment="1">
      <alignment horizontal="right"/>
    </xf>
    <xf numFmtId="21" fontId="45" fillId="0" borderId="0" xfId="0" applyNumberFormat="1" applyFont="1" applyFill="1" applyBorder="1" applyAlignment="1">
      <alignment horizontal="right"/>
    </xf>
    <xf numFmtId="0" fontId="45" fillId="0" borderId="4" xfId="0" applyFont="1" applyFill="1" applyBorder="1"/>
    <xf numFmtId="0" fontId="45" fillId="0" borderId="0" xfId="0" applyFont="1" applyFill="1" applyBorder="1" applyAlignment="1">
      <alignment horizontal="left"/>
    </xf>
    <xf numFmtId="46" fontId="33" fillId="0" borderId="4" xfId="0" applyNumberFormat="1" applyFont="1" applyFill="1" applyBorder="1"/>
    <xf numFmtId="0" fontId="8" fillId="0" borderId="3" xfId="0" applyFont="1" applyFill="1" applyBorder="1"/>
    <xf numFmtId="0" fontId="6" fillId="0" borderId="0" xfId="0" applyFont="1" applyFill="1" applyBorder="1"/>
    <xf numFmtId="21" fontId="33" fillId="0" borderId="0" xfId="0" applyNumberFormat="1" applyFont="1" applyFill="1" applyBorder="1" applyAlignment="1">
      <alignment horizontal="right"/>
    </xf>
    <xf numFmtId="21" fontId="8" fillId="0" borderId="0" xfId="0" applyNumberFormat="1" applyFont="1" applyFill="1" applyBorder="1" applyAlignment="1">
      <alignment horizontal="right"/>
    </xf>
    <xf numFmtId="21" fontId="8" fillId="0" borderId="0" xfId="0" applyNumberFormat="1" applyFont="1" applyFill="1" applyBorder="1"/>
    <xf numFmtId="0" fontId="33" fillId="0" borderId="0" xfId="0" applyFont="1" applyBorder="1"/>
    <xf numFmtId="0" fontId="18" fillId="0" borderId="0" xfId="0" applyFont="1" applyFill="1"/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0" xfId="0" applyFont="1"/>
    <xf numFmtId="0" fontId="49" fillId="0" borderId="0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1" fontId="8" fillId="0" borderId="0" xfId="0" applyNumberFormat="1" applyFont="1" applyBorder="1"/>
    <xf numFmtId="0" fontId="8" fillId="0" borderId="3" xfId="0" applyNumberFormat="1" applyFont="1" applyBorder="1"/>
    <xf numFmtId="0" fontId="8" fillId="0" borderId="8" xfId="0" applyFont="1" applyBorder="1" applyAlignment="1">
      <alignment horizontal="center"/>
    </xf>
    <xf numFmtId="21" fontId="8" fillId="0" borderId="8" xfId="0" applyNumberFormat="1" applyFont="1" applyBorder="1"/>
    <xf numFmtId="0" fontId="8" fillId="0" borderId="21" xfId="0" applyNumberFormat="1" applyFont="1" applyBorder="1"/>
    <xf numFmtId="21" fontId="8" fillId="0" borderId="8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right"/>
    </xf>
    <xf numFmtId="21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4" xfId="0" applyNumberFormat="1" applyFont="1" applyBorder="1"/>
    <xf numFmtId="0" fontId="8" fillId="0" borderId="22" xfId="0" applyNumberFormat="1" applyFont="1" applyBorder="1" applyAlignment="1">
      <alignment horizontal="right"/>
    </xf>
    <xf numFmtId="0" fontId="8" fillId="0" borderId="22" xfId="0" applyNumberFormat="1" applyFont="1" applyBorder="1"/>
    <xf numFmtId="0" fontId="8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right"/>
    </xf>
    <xf numFmtId="21" fontId="8" fillId="0" borderId="8" xfId="0" applyNumberFormat="1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50" fillId="0" borderId="19" xfId="0" applyFont="1" applyBorder="1" applyAlignment="1">
      <alignment horizontal="right"/>
    </xf>
    <xf numFmtId="21" fontId="50" fillId="0" borderId="19" xfId="0" applyNumberFormat="1" applyFont="1" applyBorder="1" applyAlignment="1">
      <alignment horizontal="right"/>
    </xf>
    <xf numFmtId="0" fontId="50" fillId="0" borderId="5" xfId="0" applyFont="1" applyBorder="1"/>
    <xf numFmtId="0" fontId="50" fillId="0" borderId="0" xfId="0" applyFont="1" applyBorder="1" applyAlignment="1">
      <alignment horizontal="right"/>
    </xf>
    <xf numFmtId="21" fontId="50" fillId="0" borderId="0" xfId="0" applyNumberFormat="1" applyFont="1" applyBorder="1" applyAlignment="1">
      <alignment horizontal="right"/>
    </xf>
    <xf numFmtId="0" fontId="50" fillId="0" borderId="4" xfId="0" applyFont="1" applyBorder="1"/>
    <xf numFmtId="0" fontId="50" fillId="0" borderId="16" xfId="0" applyFont="1" applyBorder="1"/>
    <xf numFmtId="0" fontId="50" fillId="0" borderId="16" xfId="0" applyFont="1" applyBorder="1" applyAlignment="1">
      <alignment horizontal="right"/>
    </xf>
    <xf numFmtId="0" fontId="50" fillId="0" borderId="6" xfId="0" applyFont="1" applyBorder="1"/>
    <xf numFmtId="0" fontId="51" fillId="0" borderId="19" xfId="0" applyFont="1" applyFill="1" applyBorder="1" applyAlignment="1">
      <alignment horizontal="right"/>
    </xf>
    <xf numFmtId="21" fontId="51" fillId="0" borderId="19" xfId="0" applyNumberFormat="1" applyFont="1" applyFill="1" applyBorder="1" applyAlignment="1">
      <alignment horizontal="right"/>
    </xf>
    <xf numFmtId="0" fontId="51" fillId="0" borderId="5" xfId="0" applyFont="1" applyFill="1" applyBorder="1"/>
    <xf numFmtId="0" fontId="51" fillId="0" borderId="0" xfId="0" applyFont="1" applyFill="1" applyBorder="1" applyAlignment="1">
      <alignment horizontal="right"/>
    </xf>
    <xf numFmtId="21" fontId="51" fillId="0" borderId="0" xfId="0" applyNumberFormat="1" applyFont="1" applyFill="1" applyBorder="1" applyAlignment="1">
      <alignment horizontal="right"/>
    </xf>
    <xf numFmtId="0" fontId="51" fillId="0" borderId="4" xfId="0" applyFont="1" applyFill="1" applyBorder="1"/>
    <xf numFmtId="0" fontId="51" fillId="0" borderId="16" xfId="0" applyFont="1" applyFill="1" applyBorder="1"/>
    <xf numFmtId="0" fontId="51" fillId="0" borderId="16" xfId="0" applyFont="1" applyFill="1" applyBorder="1" applyAlignment="1">
      <alignment horizontal="right"/>
    </xf>
    <xf numFmtId="0" fontId="51" fillId="0" borderId="6" xfId="0" applyFont="1" applyFill="1" applyBorder="1"/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51" fillId="0" borderId="19" xfId="0" applyFont="1" applyBorder="1" applyAlignment="1">
      <alignment horizontal="right"/>
    </xf>
    <xf numFmtId="21" fontId="51" fillId="0" borderId="19" xfId="0" applyNumberFormat="1" applyFont="1" applyBorder="1" applyAlignment="1">
      <alignment horizontal="right"/>
    </xf>
    <xf numFmtId="0" fontId="51" fillId="0" borderId="5" xfId="0" applyFont="1" applyBorder="1"/>
    <xf numFmtId="0" fontId="51" fillId="0" borderId="0" xfId="0" applyFont="1" applyBorder="1" applyAlignment="1">
      <alignment horizontal="right"/>
    </xf>
    <xf numFmtId="21" fontId="51" fillId="0" borderId="0" xfId="0" applyNumberFormat="1" applyFont="1" applyBorder="1" applyAlignment="1">
      <alignment horizontal="right"/>
    </xf>
    <xf numFmtId="0" fontId="51" fillId="0" borderId="4" xfId="0" applyFont="1" applyBorder="1"/>
    <xf numFmtId="0" fontId="51" fillId="0" borderId="16" xfId="0" applyFont="1" applyBorder="1"/>
    <xf numFmtId="0" fontId="51" fillId="0" borderId="16" xfId="0" applyFont="1" applyBorder="1" applyAlignment="1">
      <alignment horizontal="right"/>
    </xf>
    <xf numFmtId="0" fontId="51" fillId="0" borderId="6" xfId="0" applyFont="1" applyBorder="1"/>
    <xf numFmtId="21" fontId="8" fillId="0" borderId="8" xfId="0" applyNumberFormat="1" applyFont="1" applyBorder="1" applyAlignment="1">
      <alignment horizontal="left"/>
    </xf>
    <xf numFmtId="1" fontId="51" fillId="0" borderId="4" xfId="0" applyNumberFormat="1" applyFont="1" applyBorder="1"/>
    <xf numFmtId="21" fontId="51" fillId="0" borderId="16" xfId="0" applyNumberFormat="1" applyFont="1" applyBorder="1" applyAlignment="1">
      <alignment horizontal="right"/>
    </xf>
    <xf numFmtId="0" fontId="51" fillId="0" borderId="19" xfId="0" applyFont="1" applyFill="1" applyBorder="1" applyAlignment="1">
      <alignment horizontal="left"/>
    </xf>
    <xf numFmtId="1" fontId="51" fillId="0" borderId="4" xfId="0" applyNumberFormat="1" applyFont="1" applyFill="1" applyBorder="1"/>
    <xf numFmtId="0" fontId="51" fillId="0" borderId="0" xfId="0" applyFont="1" applyFill="1" applyBorder="1" applyAlignment="1">
      <alignment horizontal="left"/>
    </xf>
    <xf numFmtId="0" fontId="18" fillId="0" borderId="0" xfId="0" applyFont="1" applyBorder="1"/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Fill="1" applyBorder="1" applyAlignme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" fontId="33" fillId="9" borderId="4" xfId="0" applyNumberFormat="1" applyFont="1" applyFill="1" applyBorder="1"/>
    <xf numFmtId="21" fontId="8" fillId="0" borderId="21" xfId="0" applyNumberFormat="1" applyFont="1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8" fillId="0" borderId="23" xfId="0" applyFont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3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3" xfId="0" applyFont="1" applyBorder="1" applyAlignment="1">
      <alignment vertical="center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6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1" fontId="0" fillId="0" borderId="4" xfId="0" applyNumberFormat="1" applyBorder="1"/>
    <xf numFmtId="0" fontId="21" fillId="0" borderId="0" xfId="0" applyFont="1" applyBorder="1"/>
    <xf numFmtId="21" fontId="0" fillId="0" borderId="0" xfId="0" applyNumberFormat="1" applyBorder="1" applyAlignment="1">
      <alignment horizontal="right"/>
    </xf>
    <xf numFmtId="0" fontId="18" fillId="0" borderId="0" xfId="0" applyFont="1" applyFill="1" applyAlignment="1">
      <alignment horizontal="left"/>
    </xf>
    <xf numFmtId="21" fontId="8" fillId="0" borderId="0" xfId="0" applyNumberFormat="1" applyFont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9" fillId="0" borderId="23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164" fontId="0" fillId="0" borderId="0" xfId="0" applyNumberFormat="1"/>
    <xf numFmtId="0" fontId="43" fillId="0" borderId="0" xfId="0" applyFont="1" applyBorder="1"/>
    <xf numFmtId="0" fontId="49" fillId="0" borderId="10" xfId="0" applyFont="1" applyFill="1" applyBorder="1" applyAlignment="1">
      <alignment wrapText="1"/>
    </xf>
    <xf numFmtId="21" fontId="0" fillId="0" borderId="4" xfId="0" applyNumberFormat="1" applyBorder="1" applyAlignment="1">
      <alignment horizontal="right"/>
    </xf>
    <xf numFmtId="0" fontId="22" fillId="0" borderId="4" xfId="0" applyFont="1" applyFill="1" applyBorder="1"/>
    <xf numFmtId="1" fontId="24" fillId="10" borderId="4" xfId="0" applyNumberFormat="1" applyFont="1" applyFill="1" applyBorder="1"/>
    <xf numFmtId="0" fontId="4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21" fontId="8" fillId="0" borderId="7" xfId="0" applyNumberFormat="1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24" xfId="0" applyNumberFormat="1" applyFont="1" applyBorder="1"/>
    <xf numFmtId="0" fontId="22" fillId="0" borderId="0" xfId="0" applyFont="1" applyBorder="1"/>
    <xf numFmtId="1" fontId="24" fillId="0" borderId="0" xfId="0" applyNumberFormat="1" applyFont="1" applyFill="1" applyBorder="1"/>
    <xf numFmtId="0" fontId="20" fillId="0" borderId="0" xfId="0" applyFont="1" applyBorder="1"/>
    <xf numFmtId="0" fontId="45" fillId="0" borderId="19" xfId="0" applyFont="1" applyFill="1" applyBorder="1" applyAlignment="1">
      <alignment horizontal="right"/>
    </xf>
    <xf numFmtId="0" fontId="51" fillId="0" borderId="0" xfId="0" applyFont="1" applyFill="1"/>
    <xf numFmtId="0" fontId="37" fillId="0" borderId="0" xfId="0" applyFont="1" applyFill="1" applyBorder="1" applyAlignment="1">
      <alignment horizontal="right"/>
    </xf>
    <xf numFmtId="2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right"/>
    </xf>
    <xf numFmtId="21" fontId="8" fillId="0" borderId="0" xfId="0" applyNumberFormat="1" applyFont="1" applyFill="1" applyBorder="1" applyAlignment="1">
      <alignment horizontal="right" vertical="center" wrapText="1"/>
    </xf>
    <xf numFmtId="21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21" fontId="0" fillId="0" borderId="0" xfId="0" applyNumberFormat="1" applyFill="1" applyAlignment="1">
      <alignment horizontal="right"/>
    </xf>
    <xf numFmtId="0" fontId="0" fillId="0" borderId="0" xfId="0" applyFill="1"/>
    <xf numFmtId="21" fontId="0" fillId="0" borderId="0" xfId="0" applyNumberFormat="1" applyFill="1"/>
    <xf numFmtId="0" fontId="0" fillId="0" borderId="0" xfId="0" applyFill="1" applyAlignment="1">
      <alignment horizontal="right"/>
    </xf>
    <xf numFmtId="0" fontId="8" fillId="0" borderId="4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/>
    </xf>
    <xf numFmtId="164" fontId="0" fillId="0" borderId="0" xfId="0" applyNumberFormat="1" applyFill="1"/>
    <xf numFmtId="21" fontId="33" fillId="0" borderId="0" xfId="0" applyNumberFormat="1" applyFont="1" applyFill="1" applyBorder="1"/>
    <xf numFmtId="0" fontId="0" fillId="0" borderId="4" xfId="0" applyFill="1" applyBorder="1"/>
    <xf numFmtId="46" fontId="8" fillId="0" borderId="0" xfId="0" applyNumberFormat="1" applyFont="1" applyFill="1" applyAlignment="1">
      <alignment horizontal="right" vertical="center" wrapText="1"/>
    </xf>
    <xf numFmtId="0" fontId="8" fillId="9" borderId="4" xfId="0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 textRotation="90" wrapText="1"/>
    </xf>
    <xf numFmtId="0" fontId="39" fillId="0" borderId="11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1" fontId="8" fillId="9" borderId="4" xfId="0" applyNumberFormat="1" applyFont="1" applyFill="1" applyBorder="1"/>
    <xf numFmtId="1" fontId="24" fillId="9" borderId="4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8" fillId="0" borderId="27" xfId="0" applyFont="1" applyBorder="1"/>
    <xf numFmtId="46" fontId="8" fillId="0" borderId="4" xfId="0" applyNumberFormat="1" applyFont="1" applyFill="1" applyBorder="1" applyAlignment="1">
      <alignment horizontal="right" vertical="center" wrapText="1"/>
    </xf>
    <xf numFmtId="21" fontId="8" fillId="0" borderId="4" xfId="0" applyNumberFormat="1" applyFont="1" applyFill="1" applyBorder="1" applyAlignment="1">
      <alignment horizontal="right" vertical="center" wrapText="1"/>
    </xf>
    <xf numFmtId="1" fontId="32" fillId="9" borderId="4" xfId="0" applyNumberFormat="1" applyFont="1" applyFill="1" applyBorder="1"/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 textRotation="90" shrinkToFit="1"/>
    </xf>
    <xf numFmtId="0" fontId="0" fillId="0" borderId="10" xfId="0" applyBorder="1" applyAlignment="1">
      <alignment horizontal="center" textRotation="90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6" xfId="0" applyFont="1" applyBorder="1" applyAlignment="1">
      <alignment horizont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52" fillId="0" borderId="2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3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4" fillId="0" borderId="2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0" fillId="0" borderId="17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textRotation="90" wrapText="1"/>
    </xf>
    <xf numFmtId="0" fontId="35" fillId="0" borderId="11" xfId="0" applyFont="1" applyFill="1" applyBorder="1" applyAlignment="1">
      <alignment horizontal="center" textRotation="90" wrapText="1"/>
    </xf>
    <xf numFmtId="0" fontId="38" fillId="0" borderId="15" xfId="0" applyFont="1" applyFill="1" applyBorder="1" applyAlignment="1">
      <alignment horizontal="center" textRotation="90" wrapText="1"/>
    </xf>
    <xf numFmtId="0" fontId="35" fillId="0" borderId="12" xfId="0" applyFont="1" applyBorder="1" applyAlignment="1">
      <alignment horizontal="center" textRotation="90" wrapText="1"/>
    </xf>
    <xf numFmtId="0" fontId="35" fillId="0" borderId="11" xfId="0" applyFont="1" applyBorder="1" applyAlignment="1">
      <alignment horizontal="center" textRotation="90" wrapText="1"/>
    </xf>
    <xf numFmtId="0" fontId="38" fillId="0" borderId="15" xfId="0" applyFont="1" applyBorder="1" applyAlignment="1">
      <alignment horizontal="center" textRotation="90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6" fillId="0" borderId="6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3" fillId="0" borderId="12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4" xfId="0" applyFont="1" applyFill="1" applyBorder="1" applyAlignment="1">
      <alignment horizontal="left"/>
    </xf>
    <xf numFmtId="0" fontId="26" fillId="0" borderId="0" xfId="0" applyFont="1" applyFill="1"/>
    <xf numFmtId="0" fontId="18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21" fontId="51" fillId="0" borderId="16" xfId="0" applyNumberFormat="1" applyFont="1" applyFill="1" applyBorder="1" applyAlignment="1">
      <alignment horizontal="right"/>
    </xf>
    <xf numFmtId="0" fontId="54" fillId="0" borderId="12" xfId="0" applyFont="1" applyBorder="1" applyAlignment="1">
      <alignment horizontal="center" textRotation="90" wrapText="1"/>
    </xf>
    <xf numFmtId="0" fontId="54" fillId="0" borderId="12" xfId="0" applyFont="1" applyFill="1" applyBorder="1" applyAlignment="1">
      <alignment horizontal="center" textRotation="90" wrapText="1"/>
    </xf>
    <xf numFmtId="21" fontId="51" fillId="0" borderId="19" xfId="0" applyNumberFormat="1" applyFont="1" applyBorder="1"/>
    <xf numFmtId="0" fontId="54" fillId="0" borderId="11" xfId="0" applyFont="1" applyBorder="1" applyAlignment="1">
      <alignment horizontal="center" textRotation="90" wrapText="1"/>
    </xf>
    <xf numFmtId="0" fontId="54" fillId="0" borderId="11" xfId="0" applyFont="1" applyFill="1" applyBorder="1" applyAlignment="1">
      <alignment horizontal="center" textRotation="90" wrapText="1"/>
    </xf>
    <xf numFmtId="21" fontId="51" fillId="0" borderId="0" xfId="0" applyNumberFormat="1" applyFont="1" applyBorder="1"/>
    <xf numFmtId="0" fontId="55" fillId="0" borderId="15" xfId="0" applyFont="1" applyBorder="1" applyAlignment="1">
      <alignment horizontal="center" textRotation="90" wrapText="1"/>
    </xf>
    <xf numFmtId="0" fontId="55" fillId="0" borderId="15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workbookViewId="0">
      <selection activeCell="D32" sqref="D32"/>
    </sheetView>
  </sheetViews>
  <sheetFormatPr defaultRowHeight="12.75" x14ac:dyDescent="0.2"/>
  <cols>
    <col min="1" max="1" width="3.42578125" customWidth="1"/>
    <col min="2" max="2" width="21" customWidth="1"/>
    <col min="3" max="3" width="5.5703125" customWidth="1"/>
    <col min="4" max="4" width="38" customWidth="1"/>
    <col min="5" max="5" width="14.5703125" customWidth="1"/>
    <col min="6" max="6" width="6.42578125" customWidth="1"/>
    <col min="7" max="7" width="6.42578125" style="1" customWidth="1"/>
    <col min="8" max="9" width="9.42578125" style="1" customWidth="1"/>
    <col min="10" max="10" width="6.42578125" customWidth="1"/>
    <col min="11" max="11" width="6.42578125" style="1" customWidth="1"/>
    <col min="12" max="12" width="9" customWidth="1"/>
    <col min="13" max="13" width="9.85546875" customWidth="1"/>
  </cols>
  <sheetData>
    <row r="1" spans="1:15" ht="33" customHeight="1" x14ac:dyDescent="0.2">
      <c r="A1" s="456" t="s">
        <v>84</v>
      </c>
      <c r="B1" s="464"/>
      <c r="C1" s="466" t="s">
        <v>8</v>
      </c>
      <c r="D1" s="462" t="s">
        <v>88</v>
      </c>
      <c r="E1" s="462" t="s">
        <v>4</v>
      </c>
      <c r="F1" s="458" t="s">
        <v>6</v>
      </c>
      <c r="G1" s="459"/>
      <c r="H1" s="459"/>
      <c r="I1" s="156"/>
      <c r="J1" s="459" t="s">
        <v>7</v>
      </c>
      <c r="K1" s="459"/>
      <c r="L1" s="459"/>
      <c r="M1" s="273"/>
    </row>
    <row r="2" spans="1:15" ht="16.5" customHeight="1" thickBot="1" x14ac:dyDescent="0.25">
      <c r="A2" s="457"/>
      <c r="B2" s="465"/>
      <c r="C2" s="467"/>
      <c r="D2" s="463"/>
      <c r="E2" s="463"/>
      <c r="F2" s="2" t="s">
        <v>5</v>
      </c>
      <c r="G2" s="2" t="s">
        <v>157</v>
      </c>
      <c r="H2" s="266" t="s">
        <v>85</v>
      </c>
      <c r="I2" s="268" t="s">
        <v>472</v>
      </c>
      <c r="J2" s="267" t="s">
        <v>5</v>
      </c>
      <c r="K2" s="4" t="s">
        <v>157</v>
      </c>
      <c r="L2" s="270" t="s">
        <v>85</v>
      </c>
      <c r="M2" s="274" t="s">
        <v>472</v>
      </c>
      <c r="O2" s="229" t="s">
        <v>473</v>
      </c>
    </row>
    <row r="3" spans="1:15" ht="15" customHeight="1" x14ac:dyDescent="0.2">
      <c r="A3" s="447">
        <v>1</v>
      </c>
      <c r="B3" s="449" t="s">
        <v>465</v>
      </c>
      <c r="C3" s="468">
        <v>1</v>
      </c>
      <c r="D3" s="18" t="s">
        <v>469</v>
      </c>
      <c r="E3" s="258" t="s">
        <v>466</v>
      </c>
      <c r="F3" s="21" t="s">
        <v>0</v>
      </c>
      <c r="G3" s="16">
        <v>1000</v>
      </c>
      <c r="H3" s="259">
        <v>3.2476851851851847E-2</v>
      </c>
      <c r="I3" s="277">
        <v>17</v>
      </c>
      <c r="J3" s="16"/>
      <c r="K3" s="16"/>
      <c r="L3" s="271"/>
      <c r="M3" s="275"/>
      <c r="O3" s="229" t="s">
        <v>474</v>
      </c>
    </row>
    <row r="4" spans="1:15" ht="15" customHeight="1" x14ac:dyDescent="0.2">
      <c r="A4" s="447"/>
      <c r="B4" s="460"/>
      <c r="C4" s="469"/>
      <c r="D4" s="19" t="s">
        <v>470</v>
      </c>
      <c r="E4" s="106" t="s">
        <v>467</v>
      </c>
      <c r="F4" s="304" t="s">
        <v>1</v>
      </c>
      <c r="G4" s="15">
        <v>800</v>
      </c>
      <c r="H4" s="260">
        <v>2.5694444444444447E-2</v>
      </c>
      <c r="I4" s="278">
        <v>11</v>
      </c>
      <c r="J4" s="23" t="s">
        <v>2</v>
      </c>
      <c r="K4" s="15">
        <v>1000</v>
      </c>
      <c r="L4" s="260">
        <v>2.613425925925926E-2</v>
      </c>
      <c r="M4" s="275">
        <v>11</v>
      </c>
      <c r="O4" s="229" t="s">
        <v>475</v>
      </c>
    </row>
    <row r="5" spans="1:15" ht="15" customHeight="1" thickBot="1" x14ac:dyDescent="0.25">
      <c r="A5" s="448"/>
      <c r="B5" s="461"/>
      <c r="C5" s="470"/>
      <c r="D5" s="38" t="s">
        <v>471</v>
      </c>
      <c r="E5" s="105" t="s">
        <v>468</v>
      </c>
      <c r="F5" s="22" t="s">
        <v>155</v>
      </c>
      <c r="G5" s="17">
        <v>560</v>
      </c>
      <c r="H5" s="261">
        <v>2.8530092592592593E-2</v>
      </c>
      <c r="I5" s="279">
        <v>3</v>
      </c>
      <c r="J5" s="24" t="s">
        <v>3</v>
      </c>
      <c r="K5" s="17">
        <v>800</v>
      </c>
      <c r="L5" s="272">
        <v>2.7407407407407408E-2</v>
      </c>
      <c r="M5" s="276">
        <v>7</v>
      </c>
    </row>
    <row r="6" spans="1:15" ht="15" customHeight="1" x14ac:dyDescent="0.2">
      <c r="A6" s="455">
        <v>2</v>
      </c>
      <c r="B6" s="452" t="s">
        <v>488</v>
      </c>
      <c r="C6" s="452">
        <v>1</v>
      </c>
      <c r="D6" s="328" t="s">
        <v>234</v>
      </c>
      <c r="E6" s="106" t="s">
        <v>497</v>
      </c>
      <c r="F6" s="308" t="s">
        <v>0</v>
      </c>
      <c r="G6" s="310">
        <v>1000</v>
      </c>
      <c r="H6" s="311">
        <v>2.990740740740741E-2</v>
      </c>
      <c r="I6" s="312">
        <v>20</v>
      </c>
      <c r="J6" s="245"/>
      <c r="K6" s="310"/>
      <c r="L6" s="320"/>
      <c r="M6" s="321"/>
    </row>
    <row r="7" spans="1:15" ht="15" customHeight="1" x14ac:dyDescent="0.2">
      <c r="A7" s="447"/>
      <c r="B7" s="453"/>
      <c r="C7" s="453"/>
      <c r="D7" s="106" t="s">
        <v>501</v>
      </c>
      <c r="E7" s="106" t="s">
        <v>499</v>
      </c>
      <c r="F7" s="308" t="s">
        <v>1</v>
      </c>
      <c r="G7" s="310">
        <v>800</v>
      </c>
      <c r="H7" s="311">
        <v>3.3333333333333333E-2</v>
      </c>
      <c r="I7" s="312">
        <v>14</v>
      </c>
      <c r="J7" s="305" t="s">
        <v>2</v>
      </c>
      <c r="K7" s="310">
        <v>900</v>
      </c>
      <c r="L7" s="311">
        <v>3.6111111111111115E-2</v>
      </c>
      <c r="M7" s="321">
        <v>5</v>
      </c>
    </row>
    <row r="8" spans="1:15" ht="15" customHeight="1" x14ac:dyDescent="0.2">
      <c r="A8" s="447"/>
      <c r="B8" s="453"/>
      <c r="C8" s="453"/>
      <c r="D8" s="329" t="s">
        <v>496</v>
      </c>
      <c r="E8" s="106" t="s">
        <v>498</v>
      </c>
      <c r="F8" s="308" t="s">
        <v>155</v>
      </c>
      <c r="G8" s="310">
        <v>700</v>
      </c>
      <c r="H8" s="311">
        <v>2.2546296296296297E-2</v>
      </c>
      <c r="I8" s="312">
        <v>21</v>
      </c>
      <c r="J8" s="305"/>
      <c r="K8" s="310"/>
      <c r="L8" s="320"/>
      <c r="M8" s="321"/>
    </row>
    <row r="9" spans="1:15" ht="15" customHeight="1" thickBot="1" x14ac:dyDescent="0.25">
      <c r="A9" s="448"/>
      <c r="B9" s="454"/>
      <c r="C9" s="454"/>
      <c r="D9" s="330" t="s">
        <v>495</v>
      </c>
      <c r="E9" s="105" t="s">
        <v>500</v>
      </c>
      <c r="F9" s="309"/>
      <c r="G9" s="313"/>
      <c r="H9" s="314"/>
      <c r="I9" s="315"/>
      <c r="J9" s="306" t="s">
        <v>3</v>
      </c>
      <c r="K9" s="313">
        <v>800</v>
      </c>
      <c r="L9" s="316">
        <v>2.6944444444444441E-2</v>
      </c>
      <c r="M9" s="322">
        <v>7</v>
      </c>
    </row>
    <row r="10" spans="1:15" ht="15" customHeight="1" x14ac:dyDescent="0.2">
      <c r="A10" s="447">
        <v>3</v>
      </c>
      <c r="B10" s="449" t="s">
        <v>489</v>
      </c>
      <c r="C10" s="452">
        <v>1</v>
      </c>
      <c r="D10" s="329" t="s">
        <v>289</v>
      </c>
      <c r="E10" s="106" t="s">
        <v>511</v>
      </c>
      <c r="F10" s="308" t="s">
        <v>0</v>
      </c>
      <c r="G10" s="310">
        <v>1000</v>
      </c>
      <c r="H10" s="311">
        <v>1.6203703703703703E-2</v>
      </c>
      <c r="I10" s="312">
        <v>16</v>
      </c>
      <c r="J10" s="305"/>
      <c r="K10" s="310"/>
      <c r="L10" s="320"/>
      <c r="M10" s="321"/>
    </row>
    <row r="11" spans="1:15" ht="15" customHeight="1" x14ac:dyDescent="0.2">
      <c r="A11" s="447"/>
      <c r="B11" s="450"/>
      <c r="C11" s="453"/>
      <c r="D11" s="106" t="s">
        <v>527</v>
      </c>
      <c r="E11" s="106" t="s">
        <v>512</v>
      </c>
      <c r="F11" s="308" t="s">
        <v>1</v>
      </c>
      <c r="G11" s="310">
        <v>800</v>
      </c>
      <c r="H11" s="311">
        <v>1.255787037037037E-2</v>
      </c>
      <c r="I11" s="312">
        <v>7</v>
      </c>
      <c r="J11" s="305" t="s">
        <v>2</v>
      </c>
      <c r="K11" s="310">
        <v>900</v>
      </c>
      <c r="L11" s="311">
        <v>1.4305555555555557E-2</v>
      </c>
      <c r="M11" s="321">
        <v>4</v>
      </c>
    </row>
    <row r="12" spans="1:15" ht="15" customHeight="1" x14ac:dyDescent="0.2">
      <c r="A12" s="447"/>
      <c r="B12" s="450"/>
      <c r="C12" s="453"/>
      <c r="D12" s="329" t="s">
        <v>509</v>
      </c>
      <c r="E12" s="106" t="s">
        <v>513</v>
      </c>
      <c r="F12" s="308" t="s">
        <v>155</v>
      </c>
      <c r="G12" s="310">
        <v>700</v>
      </c>
      <c r="H12" s="311">
        <v>1.1168981481481481E-2</v>
      </c>
      <c r="I12" s="312">
        <v>18</v>
      </c>
      <c r="M12" s="321"/>
    </row>
    <row r="13" spans="1:15" ht="15" customHeight="1" thickBot="1" x14ac:dyDescent="0.25">
      <c r="A13" s="448"/>
      <c r="B13" s="451"/>
      <c r="C13" s="454"/>
      <c r="D13" s="330" t="s">
        <v>510</v>
      </c>
      <c r="E13" s="105" t="s">
        <v>514</v>
      </c>
      <c r="F13" s="309"/>
      <c r="G13" s="313"/>
      <c r="H13" s="316"/>
      <c r="I13" s="317"/>
      <c r="J13" s="306" t="s">
        <v>3</v>
      </c>
      <c r="K13" s="313">
        <v>720</v>
      </c>
      <c r="L13" s="314">
        <v>1.6701388888888887E-2</v>
      </c>
      <c r="M13" s="323">
        <v>4</v>
      </c>
    </row>
    <row r="14" spans="1:15" ht="15" customHeight="1" x14ac:dyDescent="0.2">
      <c r="A14" s="447">
        <v>4</v>
      </c>
      <c r="B14" s="449" t="s">
        <v>490</v>
      </c>
      <c r="C14" s="452">
        <v>1</v>
      </c>
      <c r="D14" s="329" t="s">
        <v>289</v>
      </c>
      <c r="E14" s="106" t="s">
        <v>515</v>
      </c>
      <c r="F14" s="308" t="s">
        <v>0</v>
      </c>
      <c r="G14" s="310">
        <v>1000</v>
      </c>
      <c r="H14" s="311">
        <v>4.2847222222222224E-2</v>
      </c>
      <c r="I14" s="312">
        <v>15</v>
      </c>
      <c r="J14" s="305"/>
      <c r="K14" s="310"/>
      <c r="L14" s="320"/>
      <c r="M14" s="321"/>
    </row>
    <row r="15" spans="1:15" ht="15" customHeight="1" x14ac:dyDescent="0.2">
      <c r="A15" s="447"/>
      <c r="B15" s="450"/>
      <c r="C15" s="453"/>
      <c r="D15" s="106" t="s">
        <v>527</v>
      </c>
      <c r="E15" s="106" t="s">
        <v>516</v>
      </c>
      <c r="F15" s="308" t="s">
        <v>1</v>
      </c>
      <c r="G15" s="310">
        <v>800</v>
      </c>
      <c r="H15" s="311">
        <v>4.0601851851851854E-2</v>
      </c>
      <c r="I15" s="312">
        <v>7</v>
      </c>
      <c r="J15" s="305" t="s">
        <v>2</v>
      </c>
      <c r="K15" s="310">
        <v>900</v>
      </c>
      <c r="L15" s="311">
        <v>4.2557870370370371E-2</v>
      </c>
      <c r="M15" s="321">
        <v>4</v>
      </c>
    </row>
    <row r="16" spans="1:15" ht="15" customHeight="1" x14ac:dyDescent="0.2">
      <c r="A16" s="447"/>
      <c r="B16" s="450"/>
      <c r="C16" s="453"/>
      <c r="D16" s="329" t="s">
        <v>509</v>
      </c>
      <c r="E16" s="106" t="s">
        <v>517</v>
      </c>
      <c r="F16" s="308" t="s">
        <v>155</v>
      </c>
      <c r="G16" s="310">
        <v>700</v>
      </c>
      <c r="H16" s="311">
        <v>3.7743055555555557E-2</v>
      </c>
      <c r="I16" s="312">
        <v>14</v>
      </c>
      <c r="J16" s="307"/>
      <c r="K16" s="324"/>
      <c r="L16" s="318"/>
      <c r="M16" s="325"/>
    </row>
    <row r="17" spans="1:13" ht="15" customHeight="1" thickBot="1" x14ac:dyDescent="0.25">
      <c r="A17" s="448"/>
      <c r="B17" s="451"/>
      <c r="C17" s="454"/>
      <c r="D17" s="330" t="s">
        <v>510</v>
      </c>
      <c r="E17" s="105" t="s">
        <v>518</v>
      </c>
      <c r="F17" s="309"/>
      <c r="G17" s="313"/>
      <c r="H17" s="316"/>
      <c r="I17" s="317"/>
      <c r="J17" s="306" t="s">
        <v>3</v>
      </c>
      <c r="K17" s="313">
        <v>800</v>
      </c>
      <c r="L17" s="326">
        <v>3.9479166666666669E-2</v>
      </c>
      <c r="M17" s="327">
        <v>6</v>
      </c>
    </row>
    <row r="18" spans="1:13" ht="15" customHeight="1" x14ac:dyDescent="0.2">
      <c r="A18" s="447">
        <v>5</v>
      </c>
      <c r="B18" s="449" t="s">
        <v>492</v>
      </c>
      <c r="C18" s="452">
        <v>1</v>
      </c>
      <c r="D18" s="329" t="s">
        <v>523</v>
      </c>
      <c r="E18" s="106" t="s">
        <v>520</v>
      </c>
      <c r="F18" s="308" t="s">
        <v>0</v>
      </c>
      <c r="G18" s="310">
        <v>1000</v>
      </c>
      <c r="H18" s="318">
        <v>1.5509259259259257E-2</v>
      </c>
      <c r="I18" s="319">
        <v>24</v>
      </c>
      <c r="J18" s="305"/>
      <c r="K18" s="310"/>
      <c r="L18" s="320"/>
      <c r="M18" s="321"/>
    </row>
    <row r="19" spans="1:13" ht="15" customHeight="1" x14ac:dyDescent="0.2">
      <c r="A19" s="447"/>
      <c r="B19" s="450"/>
      <c r="C19" s="453"/>
      <c r="D19" s="106" t="s">
        <v>524</v>
      </c>
      <c r="E19" s="106" t="s">
        <v>511</v>
      </c>
      <c r="F19" s="308" t="s">
        <v>1</v>
      </c>
      <c r="G19" s="310">
        <v>800</v>
      </c>
      <c r="H19" s="318">
        <v>1.4837962962962963E-2</v>
      </c>
      <c r="I19" s="319">
        <v>21</v>
      </c>
      <c r="J19" s="305" t="s">
        <v>2</v>
      </c>
      <c r="K19" s="310">
        <v>1000</v>
      </c>
      <c r="L19" s="311">
        <v>1.7037037037037038E-2</v>
      </c>
      <c r="M19" s="321">
        <v>13</v>
      </c>
    </row>
    <row r="20" spans="1:13" ht="15" customHeight="1" x14ac:dyDescent="0.2">
      <c r="A20" s="447"/>
      <c r="B20" s="450"/>
      <c r="C20" s="453"/>
      <c r="D20" s="106" t="s">
        <v>525</v>
      </c>
      <c r="E20" s="106" t="s">
        <v>521</v>
      </c>
      <c r="F20" s="308" t="s">
        <v>155</v>
      </c>
      <c r="G20" s="310">
        <v>700</v>
      </c>
      <c r="H20" s="318">
        <v>1.6087962962962964E-2</v>
      </c>
      <c r="I20" s="319">
        <v>21</v>
      </c>
      <c r="J20" s="305" t="s">
        <v>3</v>
      </c>
      <c r="K20" s="310">
        <v>800</v>
      </c>
      <c r="L20" s="311">
        <v>1.8645833333333334E-2</v>
      </c>
      <c r="M20" s="321">
        <v>13</v>
      </c>
    </row>
    <row r="21" spans="1:13" ht="15" customHeight="1" thickBot="1" x14ac:dyDescent="0.25">
      <c r="A21" s="448"/>
      <c r="B21" s="450"/>
      <c r="C21" s="453"/>
      <c r="D21" s="105" t="s">
        <v>526</v>
      </c>
      <c r="E21" s="105" t="s">
        <v>522</v>
      </c>
      <c r="F21" s="309" t="s">
        <v>169</v>
      </c>
      <c r="G21" s="313"/>
      <c r="H21" s="360" t="s">
        <v>536</v>
      </c>
      <c r="I21" s="317"/>
      <c r="J21" s="306" t="s">
        <v>156</v>
      </c>
      <c r="K21" s="313">
        <v>560</v>
      </c>
      <c r="L21" s="314">
        <v>4.2199074074074076E-2</v>
      </c>
      <c r="M21" s="323">
        <v>2</v>
      </c>
    </row>
    <row r="22" spans="1:13" ht="15" customHeight="1" x14ac:dyDescent="0.2">
      <c r="A22" s="447">
        <v>6</v>
      </c>
      <c r="B22" s="449" t="s">
        <v>491</v>
      </c>
      <c r="C22" s="452">
        <v>1</v>
      </c>
      <c r="D22" s="329" t="s">
        <v>523</v>
      </c>
      <c r="E22" s="349" t="s">
        <v>528</v>
      </c>
      <c r="F22" s="308" t="s">
        <v>0</v>
      </c>
      <c r="G22" s="310">
        <v>1000</v>
      </c>
      <c r="H22" s="318">
        <v>4.0439814814814817E-2</v>
      </c>
      <c r="I22" s="319">
        <v>23</v>
      </c>
      <c r="J22" s="305"/>
      <c r="K22" s="310"/>
      <c r="L22" s="320"/>
      <c r="M22" s="321"/>
    </row>
    <row r="23" spans="1:13" ht="15" customHeight="1" x14ac:dyDescent="0.2">
      <c r="A23" s="447"/>
      <c r="B23" s="450"/>
      <c r="C23" s="453"/>
      <c r="D23" s="106" t="s">
        <v>524</v>
      </c>
      <c r="E23" s="349" t="s">
        <v>529</v>
      </c>
      <c r="F23" s="308" t="s">
        <v>1</v>
      </c>
      <c r="G23" s="310">
        <v>800</v>
      </c>
      <c r="H23" s="318">
        <v>3.2581018518518516E-2</v>
      </c>
      <c r="I23" s="319">
        <v>21</v>
      </c>
      <c r="J23" s="305" t="s">
        <v>2</v>
      </c>
      <c r="K23" s="310">
        <v>1000</v>
      </c>
      <c r="L23" s="311">
        <v>3.8425925925925926E-2</v>
      </c>
      <c r="M23" s="321">
        <v>12</v>
      </c>
    </row>
    <row r="24" spans="1:13" ht="15" customHeight="1" x14ac:dyDescent="0.2">
      <c r="A24" s="447"/>
      <c r="B24" s="450"/>
      <c r="C24" s="453"/>
      <c r="D24" s="106" t="s">
        <v>525</v>
      </c>
      <c r="E24" s="349" t="s">
        <v>530</v>
      </c>
      <c r="F24" s="308" t="s">
        <v>155</v>
      </c>
      <c r="G24" s="310">
        <v>700</v>
      </c>
      <c r="H24" s="318">
        <v>3.1608796296296295E-2</v>
      </c>
      <c r="I24" s="319">
        <v>20</v>
      </c>
      <c r="J24" s="305" t="s">
        <v>3</v>
      </c>
      <c r="K24" s="310">
        <v>800</v>
      </c>
      <c r="L24" s="311">
        <v>3.0706018518518521E-2</v>
      </c>
      <c r="M24" s="321">
        <v>12</v>
      </c>
    </row>
    <row r="25" spans="1:13" ht="15" customHeight="1" thickBot="1" x14ac:dyDescent="0.25">
      <c r="A25" s="448"/>
      <c r="B25" s="450"/>
      <c r="C25" s="453"/>
      <c r="D25" s="105" t="s">
        <v>526</v>
      </c>
      <c r="E25" s="350" t="s">
        <v>531</v>
      </c>
      <c r="F25" s="309" t="s">
        <v>169</v>
      </c>
      <c r="G25" s="313">
        <v>540</v>
      </c>
      <c r="H25" s="316">
        <v>3.8275462962962963E-2</v>
      </c>
      <c r="I25" s="317">
        <v>4</v>
      </c>
      <c r="J25" s="306" t="s">
        <v>156</v>
      </c>
      <c r="K25" s="313">
        <v>560</v>
      </c>
      <c r="L25" s="314">
        <v>4.7592592592592596E-2</v>
      </c>
      <c r="M25" s="323">
        <v>2</v>
      </c>
    </row>
    <row r="26" spans="1:13" ht="15" customHeight="1" x14ac:dyDescent="0.2">
      <c r="A26" s="447">
        <v>7</v>
      </c>
      <c r="B26" s="449" t="s">
        <v>493</v>
      </c>
      <c r="C26" s="452">
        <v>1</v>
      </c>
      <c r="D26" s="329" t="s">
        <v>523</v>
      </c>
      <c r="E26" s="106" t="s">
        <v>532</v>
      </c>
      <c r="F26" s="308" t="s">
        <v>0</v>
      </c>
      <c r="G26" s="310">
        <v>1000</v>
      </c>
      <c r="H26" s="318">
        <v>4.2094907407407407E-2</v>
      </c>
      <c r="I26" s="319">
        <v>21</v>
      </c>
      <c r="J26" s="305"/>
      <c r="K26" s="310"/>
      <c r="L26" s="320"/>
      <c r="M26" s="25"/>
    </row>
    <row r="27" spans="1:13" ht="15" customHeight="1" x14ac:dyDescent="0.2">
      <c r="A27" s="447"/>
      <c r="B27" s="450"/>
      <c r="C27" s="453"/>
      <c r="D27" s="106" t="s">
        <v>524</v>
      </c>
      <c r="E27" s="106" t="s">
        <v>533</v>
      </c>
      <c r="F27" s="308" t="s">
        <v>1</v>
      </c>
      <c r="G27" s="310">
        <v>800</v>
      </c>
      <c r="H27" s="318">
        <v>3.6145833333333328E-2</v>
      </c>
      <c r="I27" s="319">
        <v>22</v>
      </c>
      <c r="J27" s="305" t="s">
        <v>2</v>
      </c>
      <c r="K27" s="310">
        <v>1000</v>
      </c>
      <c r="L27" s="311">
        <v>3.9178240740740743E-2</v>
      </c>
      <c r="M27" s="321">
        <v>12</v>
      </c>
    </row>
    <row r="28" spans="1:13" ht="15" customHeight="1" x14ac:dyDescent="0.2">
      <c r="A28" s="447"/>
      <c r="B28" s="450"/>
      <c r="C28" s="453"/>
      <c r="D28" s="106" t="s">
        <v>525</v>
      </c>
      <c r="E28" s="106" t="s">
        <v>534</v>
      </c>
      <c r="F28" s="308" t="s">
        <v>155</v>
      </c>
      <c r="G28" s="310">
        <v>700</v>
      </c>
      <c r="H28" s="318">
        <v>2.9953703703703705E-2</v>
      </c>
      <c r="I28" s="319">
        <v>21</v>
      </c>
      <c r="J28" s="305" t="s">
        <v>3</v>
      </c>
      <c r="K28" s="310">
        <v>800</v>
      </c>
      <c r="L28" s="311">
        <v>3.6944444444444446E-2</v>
      </c>
      <c r="M28" s="321">
        <v>14</v>
      </c>
    </row>
    <row r="29" spans="1:13" ht="15" customHeight="1" thickBot="1" x14ac:dyDescent="0.25">
      <c r="A29" s="447"/>
      <c r="B29" s="450"/>
      <c r="C29" s="453"/>
      <c r="D29" s="105" t="s">
        <v>526</v>
      </c>
      <c r="E29" s="105" t="s">
        <v>535</v>
      </c>
      <c r="F29" s="309" t="s">
        <v>169</v>
      </c>
      <c r="G29" s="313">
        <v>540</v>
      </c>
      <c r="H29" s="316">
        <v>3.4143518518518517E-2</v>
      </c>
      <c r="I29" s="317">
        <v>4</v>
      </c>
      <c r="J29" s="306" t="s">
        <v>156</v>
      </c>
      <c r="K29" s="313">
        <v>560</v>
      </c>
      <c r="L29" s="314">
        <v>4.0370370370370369E-2</v>
      </c>
      <c r="M29" s="323">
        <v>2</v>
      </c>
    </row>
    <row r="30" spans="1:13" ht="15" customHeight="1" x14ac:dyDescent="0.2">
      <c r="A30" s="455">
        <v>8</v>
      </c>
      <c r="B30" s="449" t="s">
        <v>576</v>
      </c>
      <c r="C30" s="452">
        <v>1.1000000000000001</v>
      </c>
      <c r="D30" s="380" t="s">
        <v>289</v>
      </c>
      <c r="E30" s="374" t="s">
        <v>590</v>
      </c>
      <c r="F30" s="308" t="s">
        <v>0</v>
      </c>
      <c r="G30" s="310">
        <v>1000</v>
      </c>
      <c r="H30" s="311">
        <v>2.3935185185185184E-2</v>
      </c>
      <c r="I30" s="312">
        <v>29</v>
      </c>
      <c r="J30" s="310"/>
      <c r="K30" s="310"/>
      <c r="L30" s="320"/>
      <c r="M30" s="321"/>
    </row>
    <row r="31" spans="1:13" ht="15" customHeight="1" x14ac:dyDescent="0.2">
      <c r="A31" s="447"/>
      <c r="B31" s="450"/>
      <c r="C31" s="453"/>
      <c r="D31" s="381" t="s">
        <v>579</v>
      </c>
      <c r="E31" s="375" t="s">
        <v>580</v>
      </c>
      <c r="F31" s="308" t="s">
        <v>1</v>
      </c>
      <c r="G31" s="310">
        <v>800</v>
      </c>
      <c r="H31" s="311">
        <v>2.2766203703703702E-2</v>
      </c>
      <c r="I31" s="312">
        <v>27</v>
      </c>
      <c r="L31" s="311"/>
      <c r="M31" s="321"/>
    </row>
    <row r="32" spans="1:13" ht="15" customHeight="1" x14ac:dyDescent="0.2">
      <c r="A32" s="447"/>
      <c r="B32" s="450"/>
      <c r="C32" s="453"/>
      <c r="D32" s="375" t="s">
        <v>602</v>
      </c>
      <c r="E32" s="375" t="s">
        <v>588</v>
      </c>
      <c r="F32" s="308" t="s">
        <v>155</v>
      </c>
      <c r="G32" s="310">
        <v>630</v>
      </c>
      <c r="H32" s="311">
        <v>2.390046296296296E-2</v>
      </c>
      <c r="I32" s="312">
        <v>5</v>
      </c>
      <c r="J32" s="305" t="s">
        <v>2</v>
      </c>
      <c r="K32" s="310">
        <v>1000</v>
      </c>
      <c r="L32" s="311">
        <v>2.3460648148148147E-2</v>
      </c>
      <c r="M32" s="321">
        <v>15</v>
      </c>
    </row>
    <row r="33" spans="1:17" ht="15" customHeight="1" x14ac:dyDescent="0.2">
      <c r="A33" s="447"/>
      <c r="B33" s="450"/>
      <c r="C33" s="453"/>
      <c r="D33" s="375" t="s">
        <v>603</v>
      </c>
      <c r="E33" s="375" t="s">
        <v>581</v>
      </c>
      <c r="F33" s="308" t="s">
        <v>169</v>
      </c>
      <c r="G33" s="310">
        <v>600</v>
      </c>
      <c r="H33" s="311">
        <v>2.2870370370370371E-2</v>
      </c>
      <c r="I33" s="312">
        <v>14</v>
      </c>
      <c r="J33" s="305" t="s">
        <v>3</v>
      </c>
      <c r="K33" s="310">
        <v>800</v>
      </c>
      <c r="L33" s="311">
        <v>2.0555555555555556E-2</v>
      </c>
      <c r="M33" s="321">
        <v>8</v>
      </c>
    </row>
    <row r="34" spans="1:17" ht="15" customHeight="1" x14ac:dyDescent="0.2">
      <c r="A34" s="447"/>
      <c r="B34" s="450"/>
      <c r="C34" s="453"/>
      <c r="D34" s="375" t="s">
        <v>604</v>
      </c>
      <c r="E34" s="375" t="s">
        <v>584</v>
      </c>
      <c r="F34" s="308" t="s">
        <v>170</v>
      </c>
      <c r="G34" s="310">
        <v>500</v>
      </c>
      <c r="H34" s="311">
        <v>1.5659722222222224E-2</v>
      </c>
      <c r="I34" s="312">
        <v>8</v>
      </c>
      <c r="J34" s="305" t="s">
        <v>156</v>
      </c>
      <c r="K34" s="310">
        <v>560</v>
      </c>
      <c r="L34" s="311">
        <v>2.1215277777777777E-2</v>
      </c>
      <c r="M34" s="321">
        <v>2</v>
      </c>
    </row>
    <row r="35" spans="1:17" ht="15" customHeight="1" thickBot="1" x14ac:dyDescent="0.25">
      <c r="A35" s="448"/>
      <c r="B35" s="451"/>
      <c r="C35" s="453"/>
      <c r="D35" s="384" t="s">
        <v>213</v>
      </c>
      <c r="E35" s="376" t="s">
        <v>586</v>
      </c>
      <c r="F35" s="309"/>
      <c r="G35" s="313"/>
      <c r="H35" s="314"/>
      <c r="I35" s="373"/>
      <c r="J35" s="377" t="s">
        <v>171</v>
      </c>
      <c r="K35" s="313">
        <v>600</v>
      </c>
      <c r="L35" s="314">
        <v>1.7465277777777777E-2</v>
      </c>
      <c r="M35" s="323">
        <v>7</v>
      </c>
    </row>
    <row r="36" spans="1:17" ht="15" customHeight="1" x14ac:dyDescent="0.2">
      <c r="A36" s="471">
        <v>9</v>
      </c>
      <c r="B36" s="449" t="s">
        <v>577</v>
      </c>
      <c r="C36" s="452">
        <v>1.1000000000000001</v>
      </c>
      <c r="D36" s="383" t="s">
        <v>403</v>
      </c>
      <c r="E36" s="378" t="s">
        <v>591</v>
      </c>
      <c r="F36" s="308" t="s">
        <v>0</v>
      </c>
      <c r="G36" s="310">
        <v>1000</v>
      </c>
      <c r="H36" s="311">
        <v>3.6539351851851851E-2</v>
      </c>
      <c r="I36" s="312">
        <v>26</v>
      </c>
      <c r="J36" s="310"/>
      <c r="K36" s="310"/>
      <c r="L36" s="320"/>
      <c r="M36" s="321"/>
    </row>
    <row r="37" spans="1:17" ht="15" customHeight="1" x14ac:dyDescent="0.2">
      <c r="A37" s="471"/>
      <c r="B37" s="450"/>
      <c r="C37" s="453"/>
      <c r="D37" s="385" t="s">
        <v>593</v>
      </c>
      <c r="E37" s="368" t="s">
        <v>589</v>
      </c>
      <c r="F37" s="308"/>
      <c r="G37" s="310"/>
      <c r="H37" s="311"/>
      <c r="I37" s="312"/>
      <c r="J37" s="305" t="s">
        <v>2</v>
      </c>
      <c r="K37" s="310">
        <v>1000</v>
      </c>
      <c r="L37" s="311">
        <v>3.5740740740740747E-2</v>
      </c>
      <c r="M37" s="321">
        <v>12</v>
      </c>
      <c r="P37" s="104"/>
    </row>
    <row r="38" spans="1:17" ht="15" customHeight="1" x14ac:dyDescent="0.2">
      <c r="A38" s="471"/>
      <c r="B38" s="450"/>
      <c r="C38" s="453"/>
      <c r="D38" s="382" t="s">
        <v>592</v>
      </c>
      <c r="E38" s="368" t="s">
        <v>437</v>
      </c>
      <c r="F38" s="308" t="s">
        <v>1</v>
      </c>
      <c r="G38" s="310">
        <v>800</v>
      </c>
      <c r="H38" s="311">
        <v>3.5694444444444445E-2</v>
      </c>
      <c r="I38" s="312">
        <v>28</v>
      </c>
      <c r="J38" s="305"/>
      <c r="K38" s="310"/>
      <c r="L38" s="320"/>
      <c r="M38" s="321"/>
      <c r="P38" s="104"/>
    </row>
    <row r="39" spans="1:17" ht="15" customHeight="1" x14ac:dyDescent="0.2">
      <c r="A39" s="471"/>
      <c r="B39" s="450"/>
      <c r="C39" s="453"/>
      <c r="D39" s="368" t="s">
        <v>605</v>
      </c>
      <c r="E39" s="368" t="s">
        <v>582</v>
      </c>
      <c r="F39" s="308" t="s">
        <v>155</v>
      </c>
      <c r="G39" s="310">
        <v>700</v>
      </c>
      <c r="H39" s="311">
        <v>3.3194444444444443E-2</v>
      </c>
      <c r="I39" s="312">
        <v>13</v>
      </c>
      <c r="J39" s="305"/>
      <c r="K39" s="310"/>
      <c r="L39" s="311"/>
      <c r="M39" s="321"/>
      <c r="P39" s="104"/>
    </row>
    <row r="40" spans="1:17" ht="15" customHeight="1" x14ac:dyDescent="0.2">
      <c r="A40" s="471"/>
      <c r="B40" s="450"/>
      <c r="C40" s="453"/>
      <c r="D40" s="368" t="s">
        <v>606</v>
      </c>
      <c r="E40" s="368" t="s">
        <v>585</v>
      </c>
      <c r="F40" s="308" t="s">
        <v>169</v>
      </c>
      <c r="G40" s="310">
        <v>600</v>
      </c>
      <c r="H40" s="311">
        <v>3.6689814814814821E-2</v>
      </c>
      <c r="I40" s="312">
        <v>7</v>
      </c>
      <c r="J40" s="305" t="s">
        <v>3</v>
      </c>
      <c r="K40" s="310">
        <v>800</v>
      </c>
      <c r="L40" s="311">
        <v>2.8657407407407406E-2</v>
      </c>
      <c r="M40" s="321">
        <v>6</v>
      </c>
      <c r="P40" s="104"/>
    </row>
    <row r="41" spans="1:17" ht="15" customHeight="1" thickBot="1" x14ac:dyDescent="0.25">
      <c r="A41" s="471"/>
      <c r="B41" s="451"/>
      <c r="C41" s="453"/>
      <c r="D41" s="384" t="s">
        <v>213</v>
      </c>
      <c r="E41" s="379" t="s">
        <v>587</v>
      </c>
      <c r="F41" s="309"/>
      <c r="G41" s="313"/>
      <c r="H41" s="314"/>
      <c r="I41" s="315"/>
      <c r="J41" s="306" t="s">
        <v>156</v>
      </c>
      <c r="K41" s="313">
        <v>630</v>
      </c>
      <c r="L41" s="314">
        <v>2.7002314814814812E-2</v>
      </c>
      <c r="M41" s="323">
        <v>5</v>
      </c>
      <c r="P41" s="104"/>
    </row>
    <row r="42" spans="1:17" ht="15" customHeight="1" x14ac:dyDescent="0.2">
      <c r="A42" s="455">
        <v>10</v>
      </c>
      <c r="B42" s="449" t="s">
        <v>578</v>
      </c>
      <c r="C42" s="452">
        <v>1.1000000000000001</v>
      </c>
      <c r="D42" s="383" t="s">
        <v>289</v>
      </c>
      <c r="E42" s="378" t="s">
        <v>594</v>
      </c>
      <c r="F42" s="308" t="s">
        <v>0</v>
      </c>
      <c r="G42" s="310">
        <v>1000</v>
      </c>
      <c r="H42" s="318">
        <v>7.4699074074074071E-2</v>
      </c>
      <c r="I42" s="319">
        <v>26</v>
      </c>
      <c r="J42" s="305"/>
      <c r="K42" s="310"/>
      <c r="L42" s="320"/>
      <c r="M42" s="321"/>
    </row>
    <row r="43" spans="1:17" ht="15" customHeight="1" x14ac:dyDescent="0.2">
      <c r="A43" s="447"/>
      <c r="B43" s="450"/>
      <c r="C43" s="453"/>
      <c r="D43" s="368" t="s">
        <v>607</v>
      </c>
      <c r="E43" s="368" t="s">
        <v>595</v>
      </c>
      <c r="F43" s="308" t="s">
        <v>1</v>
      </c>
      <c r="G43" s="310">
        <v>680</v>
      </c>
      <c r="H43" s="318">
        <v>6.8622685185185189E-2</v>
      </c>
      <c r="I43" s="319">
        <v>2</v>
      </c>
      <c r="J43" s="305" t="s">
        <v>2</v>
      </c>
      <c r="K43" s="310">
        <v>1000</v>
      </c>
      <c r="L43" s="311">
        <v>7.6956018518518521E-2</v>
      </c>
      <c r="M43" s="321">
        <v>11</v>
      </c>
    </row>
    <row r="44" spans="1:17" ht="15" customHeight="1" x14ac:dyDescent="0.2">
      <c r="A44" s="447"/>
      <c r="B44" s="450"/>
      <c r="C44" s="453"/>
      <c r="D44" s="368" t="s">
        <v>608</v>
      </c>
      <c r="E44" s="368" t="s">
        <v>596</v>
      </c>
      <c r="F44" s="308" t="s">
        <v>155</v>
      </c>
      <c r="G44" s="310">
        <v>800</v>
      </c>
      <c r="H44" s="386">
        <v>6.2476851851851846E-2</v>
      </c>
      <c r="I44" s="319">
        <v>29</v>
      </c>
      <c r="J44" s="305" t="s">
        <v>3</v>
      </c>
      <c r="K44" s="310">
        <v>680</v>
      </c>
      <c r="L44" s="311">
        <v>7.7071759259259257E-2</v>
      </c>
      <c r="M44" s="321">
        <v>3</v>
      </c>
      <c r="O44" s="3"/>
      <c r="P44" s="3"/>
      <c r="Q44" s="3"/>
    </row>
    <row r="45" spans="1:17" ht="15" customHeight="1" x14ac:dyDescent="0.2">
      <c r="A45" s="447"/>
      <c r="B45" s="450"/>
      <c r="C45" s="453"/>
      <c r="D45" s="385" t="s">
        <v>597</v>
      </c>
      <c r="E45" s="368" t="s">
        <v>598</v>
      </c>
      <c r="F45" s="308"/>
      <c r="G45" s="310"/>
      <c r="H45" s="318"/>
      <c r="I45" s="319"/>
      <c r="J45" s="305" t="s">
        <v>156</v>
      </c>
      <c r="K45" s="310">
        <v>800</v>
      </c>
      <c r="L45" s="311">
        <v>5.6273148148148149E-2</v>
      </c>
      <c r="M45" s="321">
        <v>10</v>
      </c>
    </row>
    <row r="46" spans="1:17" ht="15" customHeight="1" x14ac:dyDescent="0.2">
      <c r="A46" s="447"/>
      <c r="B46" s="450"/>
      <c r="C46" s="453"/>
      <c r="D46" s="382" t="s">
        <v>599</v>
      </c>
      <c r="E46" s="368" t="s">
        <v>600</v>
      </c>
      <c r="F46" s="308" t="s">
        <v>169</v>
      </c>
      <c r="G46" s="310">
        <v>700</v>
      </c>
      <c r="H46" s="311">
        <v>5.5983796296296295E-2</v>
      </c>
      <c r="I46" s="312">
        <v>14</v>
      </c>
      <c r="L46" s="311"/>
      <c r="M46" s="321"/>
      <c r="O46" s="3"/>
      <c r="P46" s="3"/>
      <c r="Q46" s="3"/>
    </row>
    <row r="47" spans="1:17" ht="15" customHeight="1" thickBot="1" x14ac:dyDescent="0.25">
      <c r="A47" s="448"/>
      <c r="B47" s="450"/>
      <c r="C47" s="453"/>
      <c r="D47" s="376" t="s">
        <v>609</v>
      </c>
      <c r="E47" s="379" t="s">
        <v>601</v>
      </c>
      <c r="F47" s="309" t="s">
        <v>170</v>
      </c>
      <c r="G47" s="313">
        <v>600</v>
      </c>
      <c r="H47" s="314">
        <v>4.6956018518518522E-2</v>
      </c>
      <c r="I47" s="315">
        <v>8</v>
      </c>
      <c r="J47" s="306" t="s">
        <v>171</v>
      </c>
      <c r="K47" s="313">
        <v>700</v>
      </c>
      <c r="L47" s="314">
        <v>5.4282407407407411E-2</v>
      </c>
      <c r="M47" s="323">
        <v>7</v>
      </c>
    </row>
    <row r="48" spans="1:17" ht="15" customHeight="1" x14ac:dyDescent="0.2">
      <c r="A48" s="447">
        <v>11</v>
      </c>
      <c r="B48" s="449" t="s">
        <v>624</v>
      </c>
      <c r="C48" s="452">
        <v>1.05</v>
      </c>
      <c r="D48" s="329" t="s">
        <v>365</v>
      </c>
      <c r="E48" s="106" t="s">
        <v>627</v>
      </c>
      <c r="F48" s="308" t="s">
        <v>0</v>
      </c>
      <c r="G48" s="310">
        <v>1000</v>
      </c>
      <c r="H48" s="318">
        <v>1.5335648148148147E-2</v>
      </c>
      <c r="I48" s="319">
        <v>38</v>
      </c>
      <c r="J48" s="310"/>
      <c r="K48" s="310"/>
      <c r="L48" s="320"/>
      <c r="M48" s="321"/>
    </row>
    <row r="49" spans="1:13" ht="15" customHeight="1" x14ac:dyDescent="0.2">
      <c r="A49" s="447"/>
      <c r="B49" s="450"/>
      <c r="C49" s="453"/>
      <c r="D49" s="329" t="s">
        <v>388</v>
      </c>
      <c r="E49" s="106" t="s">
        <v>629</v>
      </c>
      <c r="F49" s="308" t="s">
        <v>1</v>
      </c>
      <c r="G49" s="310">
        <v>800</v>
      </c>
      <c r="H49" s="318">
        <v>1.4606481481481482E-2</v>
      </c>
      <c r="I49" s="319">
        <v>26</v>
      </c>
      <c r="L49" s="311"/>
      <c r="M49" s="321"/>
    </row>
    <row r="50" spans="1:13" ht="15" customHeight="1" x14ac:dyDescent="0.2">
      <c r="A50" s="447"/>
      <c r="B50" s="450"/>
      <c r="C50" s="453"/>
      <c r="D50" s="397" t="s">
        <v>396</v>
      </c>
      <c r="E50" s="106" t="s">
        <v>628</v>
      </c>
      <c r="H50" s="318"/>
      <c r="I50" s="319"/>
      <c r="J50" s="305" t="s">
        <v>2</v>
      </c>
      <c r="K50" s="310">
        <v>1000</v>
      </c>
      <c r="L50" s="311">
        <v>1.4513888888888889E-2</v>
      </c>
      <c r="M50" s="321">
        <v>27</v>
      </c>
    </row>
    <row r="51" spans="1:13" ht="15" customHeight="1" x14ac:dyDescent="0.2">
      <c r="A51" s="447"/>
      <c r="B51" s="450"/>
      <c r="C51" s="453"/>
      <c r="D51" s="329" t="s">
        <v>630</v>
      </c>
      <c r="E51" s="106" t="s">
        <v>631</v>
      </c>
      <c r="F51" s="308" t="s">
        <v>155</v>
      </c>
      <c r="G51" s="310">
        <v>700</v>
      </c>
      <c r="H51" s="318">
        <v>1.0150462962962964E-2</v>
      </c>
      <c r="I51" s="319">
        <v>25</v>
      </c>
      <c r="L51" s="311"/>
      <c r="M51" s="321"/>
    </row>
    <row r="52" spans="1:13" ht="15" customHeight="1" x14ac:dyDescent="0.2">
      <c r="A52" s="447"/>
      <c r="B52" s="450"/>
      <c r="C52" s="453"/>
      <c r="D52" s="106" t="s">
        <v>634</v>
      </c>
      <c r="E52" s="106" t="s">
        <v>632</v>
      </c>
      <c r="F52" s="308" t="s">
        <v>169</v>
      </c>
      <c r="G52" s="310">
        <v>600</v>
      </c>
      <c r="H52" s="311">
        <v>1.2025462962962962E-2</v>
      </c>
      <c r="I52" s="312">
        <v>7</v>
      </c>
      <c r="J52" s="305" t="s">
        <v>3</v>
      </c>
      <c r="K52" s="310">
        <v>800</v>
      </c>
      <c r="L52" s="311">
        <v>1.238425925925926E-2</v>
      </c>
      <c r="M52" s="321">
        <v>20</v>
      </c>
    </row>
    <row r="53" spans="1:13" ht="15" customHeight="1" thickBot="1" x14ac:dyDescent="0.25">
      <c r="A53" s="447"/>
      <c r="B53" s="450"/>
      <c r="C53" s="453"/>
      <c r="D53" s="105" t="s">
        <v>635</v>
      </c>
      <c r="E53" s="105" t="s">
        <v>633</v>
      </c>
      <c r="F53" s="396" t="s">
        <v>170</v>
      </c>
      <c r="G53" s="313">
        <v>500</v>
      </c>
      <c r="H53" s="314">
        <v>8.5879629629629622E-3</v>
      </c>
      <c r="I53" s="315">
        <v>12</v>
      </c>
      <c r="J53" s="306" t="s">
        <v>156</v>
      </c>
      <c r="K53" s="313">
        <v>700</v>
      </c>
      <c r="L53" s="314"/>
      <c r="M53" s="323"/>
    </row>
    <row r="54" spans="1:13" ht="15" customHeight="1" x14ac:dyDescent="0.2">
      <c r="A54" s="447">
        <v>12</v>
      </c>
      <c r="B54" s="449" t="s">
        <v>625</v>
      </c>
      <c r="C54" s="452">
        <v>1.05</v>
      </c>
      <c r="D54" s="329" t="s">
        <v>365</v>
      </c>
      <c r="E54" s="106" t="s">
        <v>636</v>
      </c>
      <c r="F54" s="308" t="s">
        <v>0</v>
      </c>
      <c r="G54" s="310">
        <v>1000</v>
      </c>
      <c r="H54" s="318">
        <v>5.0381944444444444E-2</v>
      </c>
      <c r="I54" s="319">
        <v>38</v>
      </c>
      <c r="J54" s="305"/>
      <c r="K54" s="310"/>
      <c r="L54" s="320"/>
      <c r="M54" s="321"/>
    </row>
    <row r="55" spans="1:13" ht="15" customHeight="1" x14ac:dyDescent="0.2">
      <c r="A55" s="447"/>
      <c r="B55" s="450"/>
      <c r="C55" s="453"/>
      <c r="D55" s="329" t="s">
        <v>388</v>
      </c>
      <c r="E55" s="106" t="s">
        <v>640</v>
      </c>
      <c r="F55" s="308" t="s">
        <v>1</v>
      </c>
      <c r="G55" s="310">
        <v>800</v>
      </c>
      <c r="H55" s="318">
        <v>4.0925925925925928E-2</v>
      </c>
      <c r="I55" s="319">
        <v>26</v>
      </c>
      <c r="L55" s="311"/>
      <c r="M55" s="321"/>
    </row>
    <row r="56" spans="1:13" ht="15" customHeight="1" x14ac:dyDescent="0.2">
      <c r="A56" s="447"/>
      <c r="B56" s="450"/>
      <c r="C56" s="453"/>
      <c r="D56" s="397" t="s">
        <v>396</v>
      </c>
      <c r="E56" s="106" t="s">
        <v>641</v>
      </c>
      <c r="H56" s="318"/>
      <c r="I56" s="319"/>
      <c r="J56" s="305" t="s">
        <v>2</v>
      </c>
      <c r="K56" s="310">
        <v>1000</v>
      </c>
      <c r="L56" s="311">
        <v>4.8576388888888884E-2</v>
      </c>
      <c r="M56" s="321">
        <v>26</v>
      </c>
    </row>
    <row r="57" spans="1:13" ht="15" customHeight="1" x14ac:dyDescent="0.2">
      <c r="A57" s="447"/>
      <c r="B57" s="450"/>
      <c r="C57" s="453"/>
      <c r="D57" s="329" t="s">
        <v>630</v>
      </c>
      <c r="E57" s="106" t="s">
        <v>639</v>
      </c>
      <c r="F57" s="308" t="s">
        <v>155</v>
      </c>
      <c r="G57" s="310">
        <v>700</v>
      </c>
      <c r="H57" s="318">
        <v>3.412037037037037E-2</v>
      </c>
      <c r="I57" s="319">
        <v>25</v>
      </c>
      <c r="L57" s="311"/>
      <c r="M57" s="321"/>
    </row>
    <row r="58" spans="1:13" ht="15" customHeight="1" x14ac:dyDescent="0.2">
      <c r="A58" s="447"/>
      <c r="B58" s="450"/>
      <c r="C58" s="453"/>
      <c r="D58" s="106" t="s">
        <v>634</v>
      </c>
      <c r="E58" s="106" t="s">
        <v>638</v>
      </c>
      <c r="F58" s="308" t="s">
        <v>169</v>
      </c>
      <c r="G58" s="310">
        <v>600</v>
      </c>
      <c r="H58" s="311">
        <v>3.2314814814814817E-2</v>
      </c>
      <c r="I58" s="312">
        <v>7</v>
      </c>
      <c r="J58" s="305" t="s">
        <v>3</v>
      </c>
      <c r="K58" s="310">
        <v>800</v>
      </c>
      <c r="L58" s="311">
        <v>3.5798611111111107E-2</v>
      </c>
      <c r="M58" s="321">
        <v>20</v>
      </c>
    </row>
    <row r="59" spans="1:13" ht="15" customHeight="1" thickBot="1" x14ac:dyDescent="0.25">
      <c r="A59" s="448"/>
      <c r="B59" s="450"/>
      <c r="C59" s="453"/>
      <c r="D59" s="105" t="s">
        <v>635</v>
      </c>
      <c r="E59" s="105" t="s">
        <v>637</v>
      </c>
      <c r="F59" s="396" t="s">
        <v>170</v>
      </c>
      <c r="G59" s="313">
        <v>500</v>
      </c>
      <c r="H59" s="314">
        <v>2.0949074074074075E-2</v>
      </c>
      <c r="I59" s="315">
        <v>12</v>
      </c>
      <c r="J59" s="306" t="s">
        <v>156</v>
      </c>
      <c r="K59" s="313">
        <v>700</v>
      </c>
      <c r="L59" s="314">
        <v>3.138888888888889E-2</v>
      </c>
      <c r="M59" s="323"/>
    </row>
    <row r="60" spans="1:13" ht="15" customHeight="1" x14ac:dyDescent="0.2">
      <c r="A60" s="447">
        <v>13</v>
      </c>
      <c r="B60" s="449" t="s">
        <v>626</v>
      </c>
      <c r="C60" s="452">
        <v>1</v>
      </c>
      <c r="D60" s="329" t="s">
        <v>365</v>
      </c>
      <c r="E60" s="106" t="s">
        <v>650</v>
      </c>
      <c r="F60" s="308" t="s">
        <v>0</v>
      </c>
      <c r="G60" s="310">
        <v>1000</v>
      </c>
      <c r="H60" s="311">
        <v>3.2002314814814817E-2</v>
      </c>
      <c r="I60" s="312">
        <v>36</v>
      </c>
      <c r="J60" s="305"/>
      <c r="K60" s="310"/>
      <c r="L60" s="320"/>
      <c r="M60" s="321"/>
    </row>
    <row r="61" spans="1:13" ht="15" customHeight="1" x14ac:dyDescent="0.2">
      <c r="A61" s="447"/>
      <c r="B61" s="450"/>
      <c r="C61" s="453"/>
      <c r="D61" s="329" t="s">
        <v>388</v>
      </c>
      <c r="E61" s="106" t="s">
        <v>651</v>
      </c>
      <c r="F61" s="308" t="s">
        <v>1</v>
      </c>
      <c r="G61" s="310">
        <v>800</v>
      </c>
      <c r="H61" s="311">
        <v>3.2673611111111105E-2</v>
      </c>
      <c r="I61" s="312">
        <v>26</v>
      </c>
      <c r="L61" s="311"/>
      <c r="M61" s="321"/>
    </row>
    <row r="62" spans="1:13" ht="15" customHeight="1" x14ac:dyDescent="0.2">
      <c r="A62" s="447"/>
      <c r="B62" s="450"/>
      <c r="C62" s="453"/>
      <c r="D62" s="397" t="s">
        <v>396</v>
      </c>
      <c r="E62" s="106" t="s">
        <v>651</v>
      </c>
      <c r="H62" s="311"/>
      <c r="I62" s="312"/>
      <c r="J62" s="305" t="s">
        <v>2</v>
      </c>
      <c r="K62" s="310">
        <v>1000</v>
      </c>
      <c r="L62" s="311">
        <v>3.2442129629629633E-2</v>
      </c>
      <c r="M62" s="321">
        <v>26</v>
      </c>
    </row>
    <row r="63" spans="1:13" ht="15" customHeight="1" x14ac:dyDescent="0.2">
      <c r="A63" s="447"/>
      <c r="B63" s="450"/>
      <c r="C63" s="453"/>
      <c r="D63" s="329" t="s">
        <v>630</v>
      </c>
      <c r="E63" s="106" t="s">
        <v>652</v>
      </c>
      <c r="F63" s="308" t="s">
        <v>155</v>
      </c>
      <c r="G63" s="310">
        <v>700</v>
      </c>
      <c r="H63" s="311">
        <v>2.6180555555555558E-2</v>
      </c>
      <c r="I63" s="312">
        <v>25</v>
      </c>
      <c r="L63" s="320"/>
      <c r="M63" s="321"/>
    </row>
    <row r="64" spans="1:13" ht="15" customHeight="1" x14ac:dyDescent="0.2">
      <c r="A64" s="447"/>
      <c r="B64" s="450"/>
      <c r="C64" s="453"/>
      <c r="D64" s="106" t="s">
        <v>634</v>
      </c>
      <c r="E64" s="106" t="s">
        <v>653</v>
      </c>
      <c r="F64" s="308" t="s">
        <v>169</v>
      </c>
      <c r="G64" s="310">
        <v>600</v>
      </c>
      <c r="H64" s="311">
        <v>2.4432870370370369E-2</v>
      </c>
      <c r="I64" s="312">
        <v>7</v>
      </c>
      <c r="J64" s="305" t="s">
        <v>3</v>
      </c>
      <c r="K64" s="310">
        <v>800</v>
      </c>
      <c r="L64" s="311">
        <v>2.4375000000000004E-2</v>
      </c>
      <c r="M64" s="321">
        <v>20</v>
      </c>
    </row>
    <row r="65" spans="1:18" ht="15" customHeight="1" thickBot="1" x14ac:dyDescent="0.25">
      <c r="A65" s="448"/>
      <c r="B65" s="451"/>
      <c r="C65" s="454"/>
      <c r="D65" s="105" t="s">
        <v>635</v>
      </c>
      <c r="E65" s="105" t="s">
        <v>649</v>
      </c>
      <c r="F65" s="396" t="s">
        <v>170</v>
      </c>
      <c r="G65" s="313">
        <v>500</v>
      </c>
      <c r="H65" s="314">
        <v>1.818287037037037E-2</v>
      </c>
      <c r="I65" s="315">
        <v>12</v>
      </c>
      <c r="J65" s="306" t="s">
        <v>156</v>
      </c>
      <c r="K65" s="313">
        <v>700</v>
      </c>
      <c r="L65" s="314"/>
      <c r="M65" s="323"/>
    </row>
    <row r="66" spans="1:18" ht="15" customHeight="1" x14ac:dyDescent="0.2">
      <c r="A66" s="447">
        <v>14</v>
      </c>
      <c r="B66" s="449" t="s">
        <v>645</v>
      </c>
      <c r="C66" s="452">
        <v>1</v>
      </c>
      <c r="D66" s="400" t="s">
        <v>656</v>
      </c>
      <c r="E66" s="106" t="s">
        <v>657</v>
      </c>
      <c r="F66" s="308" t="s">
        <v>0</v>
      </c>
      <c r="G66" s="310">
        <v>1000</v>
      </c>
      <c r="H66" s="311">
        <v>1.5578703703703704E-2</v>
      </c>
      <c r="I66" s="312">
        <v>24</v>
      </c>
      <c r="J66" s="305"/>
      <c r="K66" s="310"/>
      <c r="L66" s="320"/>
      <c r="M66" s="321"/>
    </row>
    <row r="67" spans="1:18" ht="15" customHeight="1" x14ac:dyDescent="0.2">
      <c r="A67" s="447"/>
      <c r="B67" s="450"/>
      <c r="C67" s="453"/>
      <c r="D67" s="395" t="s">
        <v>662</v>
      </c>
      <c r="E67" s="106" t="s">
        <v>658</v>
      </c>
      <c r="F67" s="308" t="s">
        <v>1</v>
      </c>
      <c r="G67" s="310">
        <v>800</v>
      </c>
      <c r="H67" s="311">
        <v>2.0497685185185185E-2</v>
      </c>
      <c r="I67" s="312">
        <v>14</v>
      </c>
      <c r="J67" s="305" t="s">
        <v>2</v>
      </c>
      <c r="K67" s="310">
        <v>1000</v>
      </c>
      <c r="L67" s="311">
        <v>1.877314814814815E-2</v>
      </c>
      <c r="M67" s="321"/>
    </row>
    <row r="68" spans="1:18" ht="15" customHeight="1" x14ac:dyDescent="0.2">
      <c r="A68" s="447"/>
      <c r="B68" s="450"/>
      <c r="C68" s="453"/>
      <c r="D68" s="395" t="s">
        <v>663</v>
      </c>
      <c r="E68" s="106" t="s">
        <v>659</v>
      </c>
      <c r="F68" s="308" t="s">
        <v>155</v>
      </c>
      <c r="G68" s="310">
        <v>700</v>
      </c>
      <c r="H68" s="311">
        <v>2.1041666666666667E-2</v>
      </c>
      <c r="I68" s="312">
        <v>21</v>
      </c>
      <c r="J68" s="305" t="s">
        <v>3</v>
      </c>
      <c r="K68" s="310">
        <v>640</v>
      </c>
      <c r="L68" s="311">
        <v>2.4733796296296295E-2</v>
      </c>
      <c r="M68" s="321">
        <v>3</v>
      </c>
    </row>
    <row r="69" spans="1:18" ht="15" customHeight="1" thickBot="1" x14ac:dyDescent="0.25">
      <c r="A69" s="448"/>
      <c r="B69" s="451"/>
      <c r="C69" s="454"/>
      <c r="D69" s="330" t="s">
        <v>661</v>
      </c>
      <c r="E69" s="105" t="s">
        <v>660</v>
      </c>
      <c r="F69" s="309"/>
      <c r="G69" s="313"/>
      <c r="H69" s="316"/>
      <c r="I69" s="317"/>
      <c r="J69" s="306" t="s">
        <v>156</v>
      </c>
      <c r="K69" s="313">
        <v>700</v>
      </c>
      <c r="L69" s="314">
        <v>2.5983796296296297E-2</v>
      </c>
      <c r="M69" s="323">
        <v>9</v>
      </c>
    </row>
    <row r="70" spans="1:18" ht="15" customHeight="1" x14ac:dyDescent="0.2">
      <c r="A70" s="455">
        <v>15</v>
      </c>
      <c r="B70" s="449" t="s">
        <v>646</v>
      </c>
      <c r="C70" s="452">
        <v>1</v>
      </c>
      <c r="D70" s="400" t="s">
        <v>656</v>
      </c>
      <c r="E70" s="106" t="s">
        <v>664</v>
      </c>
      <c r="F70" s="308" t="s">
        <v>0</v>
      </c>
      <c r="G70" s="310">
        <v>1000</v>
      </c>
      <c r="H70" s="311">
        <v>4.1886574074074069E-2</v>
      </c>
      <c r="I70" s="312">
        <v>24</v>
      </c>
      <c r="J70" s="305"/>
      <c r="K70" s="310"/>
      <c r="L70" s="320"/>
      <c r="M70" s="321"/>
    </row>
    <row r="71" spans="1:18" ht="15" customHeight="1" x14ac:dyDescent="0.2">
      <c r="A71" s="447"/>
      <c r="B71" s="450"/>
      <c r="C71" s="453"/>
      <c r="D71" s="395" t="s">
        <v>662</v>
      </c>
      <c r="E71" s="106" t="s">
        <v>665</v>
      </c>
      <c r="F71" s="308" t="s">
        <v>1</v>
      </c>
      <c r="G71" s="310">
        <v>800</v>
      </c>
      <c r="H71" s="311">
        <v>4.071759259259259E-2</v>
      </c>
      <c r="I71" s="312">
        <v>16</v>
      </c>
      <c r="J71" s="305" t="s">
        <v>2</v>
      </c>
      <c r="K71" s="310">
        <v>1000</v>
      </c>
      <c r="L71" s="311">
        <v>4.2013888888888885E-2</v>
      </c>
      <c r="M71" s="321"/>
    </row>
    <row r="72" spans="1:18" ht="15" customHeight="1" x14ac:dyDescent="0.2">
      <c r="A72" s="447"/>
      <c r="B72" s="450"/>
      <c r="C72" s="453"/>
      <c r="D72" s="395" t="s">
        <v>668</v>
      </c>
      <c r="E72" s="106" t="s">
        <v>666</v>
      </c>
      <c r="F72" s="308" t="s">
        <v>155</v>
      </c>
      <c r="G72" s="310">
        <v>700</v>
      </c>
      <c r="H72" s="311">
        <v>3.4756944444444444E-2</v>
      </c>
      <c r="I72" s="312">
        <v>21</v>
      </c>
      <c r="J72" s="305" t="s">
        <v>3</v>
      </c>
      <c r="K72" s="310">
        <v>640</v>
      </c>
      <c r="L72" s="311">
        <v>4.2465277777777775E-2</v>
      </c>
      <c r="M72" s="321">
        <v>3</v>
      </c>
    </row>
    <row r="73" spans="1:18" ht="15" customHeight="1" thickBot="1" x14ac:dyDescent="0.25">
      <c r="A73" s="448"/>
      <c r="B73" s="451"/>
      <c r="C73" s="453"/>
      <c r="D73" s="330" t="s">
        <v>661</v>
      </c>
      <c r="E73" s="105" t="s">
        <v>667</v>
      </c>
      <c r="F73" s="309"/>
      <c r="G73" s="313"/>
      <c r="H73" s="316"/>
      <c r="I73" s="317"/>
      <c r="J73" s="306" t="s">
        <v>156</v>
      </c>
      <c r="K73" s="313">
        <v>700</v>
      </c>
      <c r="L73" s="314">
        <v>3.75462962962963E-2</v>
      </c>
      <c r="M73" s="323">
        <v>9</v>
      </c>
    </row>
    <row r="74" spans="1:18" ht="15" customHeight="1" x14ac:dyDescent="0.2">
      <c r="A74" s="455">
        <v>16</v>
      </c>
      <c r="B74" s="449" t="s">
        <v>647</v>
      </c>
      <c r="C74" s="452">
        <v>1</v>
      </c>
      <c r="D74" s="400" t="s">
        <v>656</v>
      </c>
      <c r="E74" s="106" t="s">
        <v>669</v>
      </c>
      <c r="F74" s="308" t="s">
        <v>0</v>
      </c>
      <c r="G74" s="310">
        <v>1000</v>
      </c>
      <c r="H74" s="311">
        <v>5.3993055555555558E-2</v>
      </c>
      <c r="I74" s="312">
        <v>22</v>
      </c>
      <c r="J74" s="305"/>
      <c r="K74" s="310"/>
      <c r="L74" s="320"/>
      <c r="M74" s="321"/>
      <c r="O74" s="73"/>
      <c r="P74" s="73"/>
    </row>
    <row r="75" spans="1:18" ht="15" customHeight="1" x14ac:dyDescent="0.2">
      <c r="A75" s="447"/>
      <c r="B75" s="450"/>
      <c r="C75" s="453"/>
      <c r="D75" s="395" t="s">
        <v>662</v>
      </c>
      <c r="E75" s="106" t="s">
        <v>670</v>
      </c>
      <c r="F75" s="308" t="s">
        <v>1</v>
      </c>
      <c r="G75" s="310">
        <v>800</v>
      </c>
      <c r="H75" s="311">
        <v>4.8842592592592597E-2</v>
      </c>
      <c r="I75" s="312">
        <v>14</v>
      </c>
      <c r="J75" s="305" t="s">
        <v>2</v>
      </c>
      <c r="K75" s="310">
        <v>1000</v>
      </c>
      <c r="L75" s="311">
        <v>5.4317129629629625E-2</v>
      </c>
      <c r="M75" s="321"/>
      <c r="O75" s="73"/>
      <c r="P75" s="73"/>
    </row>
    <row r="76" spans="1:18" ht="15" customHeight="1" x14ac:dyDescent="0.2">
      <c r="A76" s="447"/>
      <c r="B76" s="450"/>
      <c r="C76" s="453"/>
      <c r="D76" s="395" t="s">
        <v>663</v>
      </c>
      <c r="E76" s="106" t="s">
        <v>671</v>
      </c>
      <c r="F76" s="308" t="s">
        <v>155</v>
      </c>
      <c r="G76" s="310">
        <v>700</v>
      </c>
      <c r="H76" s="311">
        <v>4.927083333333334E-2</v>
      </c>
      <c r="I76" s="312">
        <v>21</v>
      </c>
      <c r="J76" s="305" t="s">
        <v>3</v>
      </c>
      <c r="K76" s="310">
        <v>640</v>
      </c>
      <c r="L76" s="311">
        <v>5.8564814814814813E-2</v>
      </c>
      <c r="M76" s="321">
        <v>2</v>
      </c>
      <c r="O76" s="73"/>
      <c r="P76" s="73"/>
      <c r="R76" s="73"/>
    </row>
    <row r="77" spans="1:18" ht="15" customHeight="1" thickBot="1" x14ac:dyDescent="0.25">
      <c r="A77" s="448"/>
      <c r="B77" s="451"/>
      <c r="C77" s="453"/>
      <c r="D77" s="330" t="s">
        <v>661</v>
      </c>
      <c r="E77" s="105" t="s">
        <v>672</v>
      </c>
      <c r="F77" s="309"/>
      <c r="G77" s="313"/>
      <c r="H77" s="316"/>
      <c r="I77" s="317"/>
      <c r="J77" s="306" t="s">
        <v>156</v>
      </c>
      <c r="K77" s="313">
        <v>700</v>
      </c>
      <c r="L77" s="314">
        <v>4.9444444444444437E-2</v>
      </c>
      <c r="M77" s="323">
        <v>8</v>
      </c>
    </row>
    <row r="78" spans="1:18" ht="15" customHeight="1" x14ac:dyDescent="0.2">
      <c r="A78" s="447">
        <v>17</v>
      </c>
      <c r="B78" s="449" t="s">
        <v>648</v>
      </c>
      <c r="C78" s="452">
        <v>1</v>
      </c>
      <c r="D78" s="400" t="s">
        <v>656</v>
      </c>
      <c r="E78" s="106" t="s">
        <v>673</v>
      </c>
      <c r="F78" s="308" t="s">
        <v>0</v>
      </c>
      <c r="G78" s="310">
        <v>1000</v>
      </c>
      <c r="H78" s="311">
        <v>4.0613425925925928E-2</v>
      </c>
      <c r="I78" s="312">
        <v>13</v>
      </c>
      <c r="J78" s="305"/>
      <c r="K78" s="310"/>
      <c r="L78" s="320"/>
      <c r="M78" s="321"/>
    </row>
    <row r="79" spans="1:18" ht="15" customHeight="1" x14ac:dyDescent="0.2">
      <c r="A79" s="447"/>
      <c r="B79" s="450"/>
      <c r="C79" s="453"/>
      <c r="D79" s="395" t="s">
        <v>662</v>
      </c>
      <c r="E79" s="106" t="s">
        <v>674</v>
      </c>
      <c r="F79" s="308" t="s">
        <v>1</v>
      </c>
      <c r="G79" s="310">
        <v>800</v>
      </c>
      <c r="H79" s="311">
        <v>4.9791666666666672E-2</v>
      </c>
      <c r="I79" s="312">
        <v>10</v>
      </c>
      <c r="J79" s="305" t="s">
        <v>2</v>
      </c>
      <c r="K79" s="310">
        <v>1000</v>
      </c>
      <c r="L79" s="311">
        <v>4.206018518518518E-2</v>
      </c>
      <c r="M79" s="321"/>
    </row>
    <row r="80" spans="1:18" ht="15" customHeight="1" x14ac:dyDescent="0.2">
      <c r="A80" s="447"/>
      <c r="B80" s="450"/>
      <c r="C80" s="453"/>
      <c r="D80" s="395" t="s">
        <v>663</v>
      </c>
      <c r="E80" s="106" t="s">
        <v>675</v>
      </c>
      <c r="F80" s="308" t="s">
        <v>155</v>
      </c>
      <c r="G80" s="310">
        <v>700</v>
      </c>
      <c r="H80" s="311">
        <v>4.1273148148148149E-2</v>
      </c>
      <c r="I80" s="312">
        <v>15</v>
      </c>
      <c r="J80" s="305" t="s">
        <v>3</v>
      </c>
      <c r="K80" s="310">
        <v>640</v>
      </c>
      <c r="L80" s="311">
        <v>5.4884259259259265E-2</v>
      </c>
      <c r="M80" s="321">
        <v>2</v>
      </c>
    </row>
    <row r="81" spans="1:14" ht="15" customHeight="1" thickBot="1" x14ac:dyDescent="0.25">
      <c r="A81" s="448"/>
      <c r="B81" s="451"/>
      <c r="C81" s="454"/>
      <c r="D81" s="330" t="s">
        <v>661</v>
      </c>
      <c r="E81" s="105" t="s">
        <v>676</v>
      </c>
      <c r="F81" s="309"/>
      <c r="G81" s="313"/>
      <c r="H81" s="316"/>
      <c r="I81" s="317"/>
      <c r="J81" s="306" t="s">
        <v>156</v>
      </c>
      <c r="K81" s="313">
        <v>700</v>
      </c>
      <c r="L81" s="314">
        <v>4.1342592592592591E-2</v>
      </c>
      <c r="M81" s="323">
        <v>8</v>
      </c>
    </row>
    <row r="82" spans="1:14" ht="15" customHeight="1" x14ac:dyDescent="0.2">
      <c r="A82" s="447">
        <v>18</v>
      </c>
      <c r="B82" s="449" t="s">
        <v>741</v>
      </c>
      <c r="C82" s="452">
        <v>1</v>
      </c>
      <c r="D82" s="329" t="s">
        <v>728</v>
      </c>
      <c r="E82" s="106" t="s">
        <v>746</v>
      </c>
      <c r="F82" s="308" t="s">
        <v>0</v>
      </c>
      <c r="G82" s="310">
        <v>1000</v>
      </c>
      <c r="H82" s="406">
        <v>2.298611111111111E-2</v>
      </c>
      <c r="I82" s="409">
        <v>21</v>
      </c>
      <c r="J82" s="407"/>
      <c r="K82" s="407"/>
      <c r="L82" s="408"/>
      <c r="M82" s="321"/>
    </row>
    <row r="83" spans="1:14" ht="15" customHeight="1" x14ac:dyDescent="0.2">
      <c r="A83" s="447"/>
      <c r="B83" s="450"/>
      <c r="C83" s="453"/>
      <c r="D83" s="106" t="s">
        <v>744</v>
      </c>
      <c r="E83" s="106" t="s">
        <v>659</v>
      </c>
      <c r="F83" s="308" t="s">
        <v>1</v>
      </c>
      <c r="G83" s="310">
        <v>800</v>
      </c>
      <c r="H83" s="311">
        <v>2.6215277777777778E-2</v>
      </c>
      <c r="I83" s="312">
        <v>9</v>
      </c>
      <c r="J83" s="305" t="s">
        <v>2</v>
      </c>
      <c r="K83" s="310">
        <v>1000</v>
      </c>
      <c r="L83" s="311">
        <v>2.478009259259259E-2</v>
      </c>
      <c r="M83" s="321">
        <v>7</v>
      </c>
      <c r="N83" s="73"/>
    </row>
    <row r="84" spans="1:14" ht="15" customHeight="1" x14ac:dyDescent="0.2">
      <c r="A84" s="447"/>
      <c r="B84" s="450"/>
      <c r="C84" s="453"/>
      <c r="D84" s="106" t="s">
        <v>743</v>
      </c>
      <c r="E84" s="106" t="s">
        <v>747</v>
      </c>
      <c r="F84" s="308" t="s">
        <v>155</v>
      </c>
      <c r="G84" s="310">
        <v>700</v>
      </c>
      <c r="H84" s="311">
        <v>2.0671296296296295E-2</v>
      </c>
      <c r="I84" s="312">
        <v>14</v>
      </c>
      <c r="J84" s="305" t="s">
        <v>3</v>
      </c>
      <c r="K84" s="310">
        <v>800</v>
      </c>
      <c r="L84" s="311">
        <v>2.8969907407407406E-2</v>
      </c>
      <c r="M84" s="321">
        <v>8</v>
      </c>
      <c r="N84" s="73"/>
    </row>
    <row r="85" spans="1:14" ht="15" customHeight="1" thickBot="1" x14ac:dyDescent="0.25">
      <c r="A85" s="448"/>
      <c r="B85" s="451"/>
      <c r="C85" s="454"/>
      <c r="D85" s="105" t="s">
        <v>745</v>
      </c>
      <c r="E85" s="105" t="s">
        <v>748</v>
      </c>
      <c r="F85" s="309" t="s">
        <v>169</v>
      </c>
      <c r="G85" s="313">
        <v>540</v>
      </c>
      <c r="H85" s="316">
        <v>2.6655092592592591E-2</v>
      </c>
      <c r="I85" s="317">
        <v>5</v>
      </c>
      <c r="J85" s="306" t="s">
        <v>156</v>
      </c>
      <c r="K85" s="313">
        <v>489.99999999999994</v>
      </c>
      <c r="L85" s="314">
        <v>2.5173611111111108E-2</v>
      </c>
      <c r="M85" s="323">
        <v>1</v>
      </c>
    </row>
    <row r="86" spans="1:14" ht="15" customHeight="1" x14ac:dyDescent="0.2">
      <c r="A86" s="447">
        <v>19</v>
      </c>
      <c r="B86" s="449" t="s">
        <v>742</v>
      </c>
      <c r="C86" s="452">
        <v>1</v>
      </c>
      <c r="D86" s="329" t="s">
        <v>728</v>
      </c>
      <c r="E86" s="106" t="s">
        <v>749</v>
      </c>
      <c r="F86" s="308" t="s">
        <v>0</v>
      </c>
      <c r="G86" s="310">
        <v>1000</v>
      </c>
      <c r="H86" s="406">
        <v>2.8807870370370373E-2</v>
      </c>
      <c r="I86" s="409">
        <v>21</v>
      </c>
      <c r="J86" s="407"/>
      <c r="K86" s="407"/>
      <c r="L86" s="408"/>
      <c r="M86" s="321"/>
    </row>
    <row r="87" spans="1:14" ht="15" customHeight="1" x14ac:dyDescent="0.2">
      <c r="A87" s="447"/>
      <c r="B87" s="450"/>
      <c r="C87" s="453"/>
      <c r="D87" s="106" t="s">
        <v>744</v>
      </c>
      <c r="E87" s="106" t="s">
        <v>750</v>
      </c>
      <c r="F87" s="308" t="s">
        <v>1</v>
      </c>
      <c r="G87" s="310">
        <v>800</v>
      </c>
      <c r="H87" s="311">
        <v>3.2754629629629627E-2</v>
      </c>
      <c r="I87" s="312">
        <v>8</v>
      </c>
      <c r="J87" s="305" t="s">
        <v>2</v>
      </c>
      <c r="K87" s="310">
        <v>1000</v>
      </c>
      <c r="L87" s="311">
        <v>3.108796296296296E-2</v>
      </c>
      <c r="M87" s="321">
        <v>6</v>
      </c>
      <c r="N87" s="73"/>
    </row>
    <row r="88" spans="1:14" ht="15" customHeight="1" x14ac:dyDescent="0.2">
      <c r="A88" s="447"/>
      <c r="B88" s="450"/>
      <c r="C88" s="453"/>
      <c r="D88" s="106" t="s">
        <v>743</v>
      </c>
      <c r="E88" s="106" t="s">
        <v>751</v>
      </c>
      <c r="F88" s="308" t="s">
        <v>155</v>
      </c>
      <c r="G88" s="310">
        <v>700</v>
      </c>
      <c r="H88" s="311">
        <v>3.142361111111111E-2</v>
      </c>
      <c r="I88" s="312">
        <v>14</v>
      </c>
      <c r="J88" s="305" t="s">
        <v>3</v>
      </c>
      <c r="K88" s="310">
        <v>800</v>
      </c>
      <c r="L88" s="311">
        <v>3.6608796296296299E-2</v>
      </c>
      <c r="M88" s="321">
        <v>7</v>
      </c>
      <c r="N88" s="73"/>
    </row>
    <row r="89" spans="1:14" ht="15" customHeight="1" thickBot="1" x14ac:dyDescent="0.25">
      <c r="A89" s="448"/>
      <c r="B89" s="451"/>
      <c r="C89" s="454"/>
      <c r="D89" s="105" t="s">
        <v>745</v>
      </c>
      <c r="E89" s="105" t="s">
        <v>649</v>
      </c>
      <c r="F89" s="309" t="s">
        <v>169</v>
      </c>
      <c r="G89" s="313">
        <v>540</v>
      </c>
      <c r="H89" s="316">
        <v>3.3981481481481481E-2</v>
      </c>
      <c r="I89" s="317">
        <v>5</v>
      </c>
      <c r="J89" s="306" t="s">
        <v>156</v>
      </c>
      <c r="K89" s="313">
        <v>489.99999999999994</v>
      </c>
      <c r="L89" s="314">
        <v>3.2638888888888891E-2</v>
      </c>
      <c r="M89" s="323">
        <v>1</v>
      </c>
    </row>
    <row r="90" spans="1:14" ht="15" customHeight="1" x14ac:dyDescent="0.2">
      <c r="A90" s="447">
        <v>20</v>
      </c>
      <c r="B90" s="449" t="s">
        <v>757</v>
      </c>
      <c r="C90" s="452">
        <v>1</v>
      </c>
      <c r="D90" s="329" t="s">
        <v>758</v>
      </c>
      <c r="E90" s="106" t="s">
        <v>759</v>
      </c>
      <c r="F90" s="308" t="s">
        <v>0</v>
      </c>
      <c r="G90" s="310">
        <v>1000</v>
      </c>
      <c r="H90" s="406">
        <v>3.3310185185185186E-2</v>
      </c>
      <c r="I90" s="409">
        <v>14</v>
      </c>
      <c r="J90" s="310"/>
      <c r="K90" s="310"/>
      <c r="L90" s="320"/>
      <c r="M90" s="321"/>
    </row>
    <row r="91" spans="1:14" ht="15" customHeight="1" x14ac:dyDescent="0.2">
      <c r="A91" s="447"/>
      <c r="B91" s="450"/>
      <c r="C91" s="453"/>
      <c r="D91" s="106" t="s">
        <v>762</v>
      </c>
      <c r="E91" s="106" t="s">
        <v>760</v>
      </c>
      <c r="F91" s="308" t="s">
        <v>1</v>
      </c>
      <c r="G91" s="310">
        <v>800</v>
      </c>
      <c r="H91" s="311">
        <v>2.6840277777777779E-2</v>
      </c>
      <c r="I91" s="312">
        <v>15</v>
      </c>
      <c r="J91" s="305" t="s">
        <v>2</v>
      </c>
      <c r="K91" s="310">
        <v>1000</v>
      </c>
      <c r="L91" s="311">
        <v>2.8298611111111111E-2</v>
      </c>
      <c r="M91" s="321">
        <v>8</v>
      </c>
    </row>
    <row r="92" spans="1:14" ht="15" customHeight="1" thickBot="1" x14ac:dyDescent="0.25">
      <c r="A92" s="447"/>
      <c r="B92" s="450"/>
      <c r="C92" s="453"/>
      <c r="D92" s="105" t="s">
        <v>763</v>
      </c>
      <c r="E92" s="105" t="s">
        <v>761</v>
      </c>
      <c r="F92" s="309" t="s">
        <v>155</v>
      </c>
      <c r="G92" s="313">
        <v>560</v>
      </c>
      <c r="H92" s="314">
        <v>3.4583333333333334E-2</v>
      </c>
      <c r="I92" s="315">
        <v>2</v>
      </c>
      <c r="J92" s="306" t="s">
        <v>3</v>
      </c>
      <c r="K92" s="313">
        <v>800</v>
      </c>
      <c r="L92" s="314">
        <v>2.5752314814814815E-2</v>
      </c>
      <c r="M92" s="323">
        <v>9</v>
      </c>
    </row>
    <row r="93" spans="1:14" ht="15" customHeight="1" x14ac:dyDescent="0.2">
      <c r="A93" s="447">
        <v>21</v>
      </c>
      <c r="B93" s="474" t="s">
        <v>410</v>
      </c>
      <c r="C93" s="477">
        <v>1</v>
      </c>
      <c r="D93" s="244" t="s">
        <v>234</v>
      </c>
      <c r="E93" s="244" t="s">
        <v>428</v>
      </c>
      <c r="F93" s="245" t="s">
        <v>0</v>
      </c>
      <c r="G93" s="245">
        <v>1000</v>
      </c>
      <c r="H93" s="262">
        <v>1.3194444444444444E-2</v>
      </c>
      <c r="I93" s="246"/>
      <c r="J93" s="245"/>
      <c r="K93" s="245"/>
      <c r="L93" s="269"/>
      <c r="M93" s="247"/>
    </row>
    <row r="94" spans="1:14" ht="15" customHeight="1" x14ac:dyDescent="0.2">
      <c r="A94" s="447"/>
      <c r="B94" s="475"/>
      <c r="C94" s="478"/>
      <c r="D94" s="244" t="s">
        <v>458</v>
      </c>
      <c r="E94" s="244" t="s">
        <v>397</v>
      </c>
      <c r="F94" s="245" t="s">
        <v>1</v>
      </c>
      <c r="G94" s="245">
        <v>800</v>
      </c>
      <c r="H94" s="262">
        <v>9.7106481481481471E-3</v>
      </c>
      <c r="I94" s="246"/>
      <c r="J94" s="245" t="s">
        <v>2</v>
      </c>
      <c r="K94" s="245">
        <v>1000</v>
      </c>
      <c r="L94" s="262">
        <v>1.1932870370370371E-2</v>
      </c>
      <c r="M94" s="248"/>
    </row>
    <row r="95" spans="1:14" ht="13.5" customHeight="1" x14ac:dyDescent="0.2">
      <c r="A95" s="447"/>
      <c r="B95" s="475"/>
      <c r="C95" s="478"/>
      <c r="D95" s="244" t="s">
        <v>459</v>
      </c>
      <c r="E95" s="244" t="s">
        <v>427</v>
      </c>
      <c r="F95" s="245" t="s">
        <v>155</v>
      </c>
      <c r="G95" s="245">
        <v>700</v>
      </c>
      <c r="H95" s="262">
        <v>9.0277777777777787E-3</v>
      </c>
      <c r="I95" s="246"/>
      <c r="J95" s="245" t="s">
        <v>3</v>
      </c>
      <c r="K95" s="245">
        <v>800</v>
      </c>
      <c r="L95" s="262">
        <v>1.0486111111111111E-2</v>
      </c>
      <c r="M95" s="248"/>
    </row>
    <row r="96" spans="1:14" ht="13.5" customHeight="1" thickBot="1" x14ac:dyDescent="0.25">
      <c r="A96" s="448"/>
      <c r="B96" s="476"/>
      <c r="C96" s="479"/>
      <c r="D96" s="249"/>
      <c r="E96" s="249"/>
      <c r="F96" s="257"/>
      <c r="G96" s="250"/>
      <c r="H96" s="263"/>
      <c r="I96" s="251"/>
      <c r="J96" s="250"/>
      <c r="K96" s="250"/>
      <c r="L96" s="263"/>
      <c r="M96" s="253"/>
    </row>
    <row r="97" spans="1:13" ht="13.5" customHeight="1" x14ac:dyDescent="0.2">
      <c r="A97" s="447">
        <v>22</v>
      </c>
      <c r="B97" s="474" t="s">
        <v>411</v>
      </c>
      <c r="C97" s="477">
        <v>1</v>
      </c>
      <c r="D97" s="244" t="s">
        <v>234</v>
      </c>
      <c r="E97" s="244" t="s">
        <v>412</v>
      </c>
      <c r="F97" s="245" t="s">
        <v>0</v>
      </c>
      <c r="G97" s="245">
        <v>1000</v>
      </c>
      <c r="H97" s="265">
        <v>5.6435185185185179E-2</v>
      </c>
      <c r="I97" s="246"/>
      <c r="J97" s="245"/>
      <c r="K97" s="245"/>
      <c r="L97" s="269"/>
      <c r="M97" s="248"/>
    </row>
    <row r="98" spans="1:13" ht="15" customHeight="1" x14ac:dyDescent="0.2">
      <c r="A98" s="447"/>
      <c r="B98" s="475"/>
      <c r="C98" s="478"/>
      <c r="D98" s="244" t="s">
        <v>458</v>
      </c>
      <c r="E98" s="244" t="s">
        <v>425</v>
      </c>
      <c r="F98" s="245" t="s">
        <v>1</v>
      </c>
      <c r="G98" s="245">
        <v>800</v>
      </c>
      <c r="H98" s="262">
        <v>4.0949074074074075E-2</v>
      </c>
      <c r="I98" s="246"/>
      <c r="J98" s="245" t="s">
        <v>2</v>
      </c>
      <c r="K98" s="245">
        <v>1000</v>
      </c>
      <c r="L98" s="262">
        <v>4.5393518518518521E-2</v>
      </c>
      <c r="M98" s="247"/>
    </row>
    <row r="99" spans="1:13" ht="15" customHeight="1" x14ac:dyDescent="0.2">
      <c r="A99" s="447"/>
      <c r="B99" s="475"/>
      <c r="C99" s="478"/>
      <c r="D99" s="244" t="s">
        <v>460</v>
      </c>
      <c r="E99" s="244" t="s">
        <v>424</v>
      </c>
      <c r="F99" s="245" t="s">
        <v>155</v>
      </c>
      <c r="G99" s="245">
        <v>700</v>
      </c>
      <c r="H99" s="262">
        <v>4.1689814814814818E-2</v>
      </c>
      <c r="I99" s="246"/>
      <c r="J99" s="245" t="s">
        <v>3</v>
      </c>
      <c r="K99" s="245">
        <v>800</v>
      </c>
      <c r="L99" s="262">
        <v>4.9791666666666672E-2</v>
      </c>
      <c r="M99" s="248"/>
    </row>
    <row r="100" spans="1:13" ht="15" customHeight="1" thickBot="1" x14ac:dyDescent="0.25">
      <c r="A100" s="448"/>
      <c r="B100" s="476"/>
      <c r="C100" s="479"/>
      <c r="D100" s="249" t="s">
        <v>461</v>
      </c>
      <c r="E100" s="249" t="s">
        <v>426</v>
      </c>
      <c r="F100" s="257" t="s">
        <v>169</v>
      </c>
      <c r="G100" s="250">
        <v>540</v>
      </c>
      <c r="H100" s="264" t="s">
        <v>398</v>
      </c>
      <c r="I100" s="252"/>
      <c r="J100" s="250" t="s">
        <v>156</v>
      </c>
      <c r="K100" s="250">
        <v>700</v>
      </c>
      <c r="L100" s="263">
        <v>5.4664351851851846E-2</v>
      </c>
      <c r="M100" s="253"/>
    </row>
    <row r="101" spans="1:13" ht="15" customHeight="1" x14ac:dyDescent="0.2">
      <c r="A101" s="472">
        <v>23</v>
      </c>
      <c r="B101" s="474" t="s">
        <v>430</v>
      </c>
      <c r="C101" s="477">
        <v>1</v>
      </c>
      <c r="D101" s="254" t="s">
        <v>434</v>
      </c>
      <c r="E101" s="244" t="s">
        <v>435</v>
      </c>
      <c r="F101" s="245" t="s">
        <v>0</v>
      </c>
      <c r="G101" s="245">
        <v>1000</v>
      </c>
      <c r="H101" s="265">
        <v>3.363425925925926E-2</v>
      </c>
      <c r="I101" s="246"/>
      <c r="J101" s="245"/>
      <c r="K101" s="245"/>
      <c r="L101" s="269"/>
      <c r="M101" s="247"/>
    </row>
    <row r="102" spans="1:13" ht="15" customHeight="1" x14ac:dyDescent="0.2">
      <c r="A102" s="472"/>
      <c r="B102" s="475"/>
      <c r="C102" s="478"/>
      <c r="D102" s="244" t="s">
        <v>462</v>
      </c>
      <c r="E102" s="244" t="s">
        <v>437</v>
      </c>
      <c r="F102" s="245" t="s">
        <v>1</v>
      </c>
      <c r="G102" s="245">
        <v>800</v>
      </c>
      <c r="H102" s="262">
        <v>3.6874999999999998E-2</v>
      </c>
      <c r="I102" s="246"/>
      <c r="J102" s="245" t="s">
        <v>2</v>
      </c>
      <c r="K102" s="245">
        <v>1000</v>
      </c>
      <c r="L102" s="262">
        <v>3.0451388888888889E-2</v>
      </c>
      <c r="M102" s="248"/>
    </row>
    <row r="103" spans="1:13" ht="15" customHeight="1" x14ac:dyDescent="0.2">
      <c r="A103" s="472"/>
      <c r="B103" s="475"/>
      <c r="C103" s="478"/>
      <c r="D103" s="254" t="s">
        <v>439</v>
      </c>
      <c r="E103" s="244" t="s">
        <v>441</v>
      </c>
      <c r="F103" s="245"/>
      <c r="G103" s="245"/>
      <c r="H103" s="262"/>
      <c r="I103" s="246"/>
      <c r="J103" s="245" t="s">
        <v>3</v>
      </c>
      <c r="K103" s="245">
        <v>720</v>
      </c>
      <c r="L103" s="262">
        <v>4.7233796296296295E-2</v>
      </c>
      <c r="M103" s="248"/>
    </row>
    <row r="104" spans="1:13" ht="15" customHeight="1" thickBot="1" x14ac:dyDescent="0.25">
      <c r="A104" s="473"/>
      <c r="B104" s="476"/>
      <c r="C104" s="479"/>
      <c r="D104" s="249" t="s">
        <v>440</v>
      </c>
      <c r="E104" s="256" t="s">
        <v>442</v>
      </c>
      <c r="F104" s="257" t="s">
        <v>155</v>
      </c>
      <c r="G104" s="250">
        <v>700</v>
      </c>
      <c r="H104" s="263">
        <v>3.5682870370370372E-2</v>
      </c>
      <c r="I104" s="251"/>
      <c r="J104" s="250"/>
      <c r="K104" s="250"/>
      <c r="L104" s="263"/>
      <c r="M104" s="253"/>
    </row>
    <row r="105" spans="1:13" ht="15" customHeight="1" x14ac:dyDescent="0.2">
      <c r="A105" s="472">
        <v>24</v>
      </c>
      <c r="B105" s="474" t="s">
        <v>433</v>
      </c>
      <c r="C105" s="477">
        <v>1</v>
      </c>
      <c r="D105" s="254" t="s">
        <v>434</v>
      </c>
      <c r="E105" s="244" t="s">
        <v>436</v>
      </c>
      <c r="F105" s="245" t="s">
        <v>0</v>
      </c>
      <c r="G105" s="245">
        <v>1000</v>
      </c>
      <c r="H105" s="265">
        <v>1.3923611111111111E-2</v>
      </c>
      <c r="I105" s="246"/>
      <c r="J105" s="245"/>
      <c r="K105" s="245"/>
      <c r="L105" s="269"/>
      <c r="M105" s="247"/>
    </row>
    <row r="106" spans="1:13" ht="15" customHeight="1" x14ac:dyDescent="0.2">
      <c r="A106" s="472"/>
      <c r="B106" s="475"/>
      <c r="C106" s="478"/>
      <c r="D106" s="244" t="s">
        <v>462</v>
      </c>
      <c r="E106" s="255" t="s">
        <v>438</v>
      </c>
      <c r="F106" s="245" t="s">
        <v>1</v>
      </c>
      <c r="G106" s="245">
        <v>800</v>
      </c>
      <c r="H106" s="262">
        <v>1.5706018518518518E-2</v>
      </c>
      <c r="I106" s="246"/>
      <c r="J106" s="245" t="s">
        <v>2</v>
      </c>
      <c r="K106" s="245">
        <v>1000</v>
      </c>
      <c r="L106" s="262">
        <v>1.4409722222222221E-2</v>
      </c>
      <c r="M106" s="248"/>
    </row>
    <row r="107" spans="1:13" ht="15" customHeight="1" x14ac:dyDescent="0.2">
      <c r="A107" s="472"/>
      <c r="B107" s="475"/>
      <c r="C107" s="478"/>
      <c r="D107" s="254" t="s">
        <v>439</v>
      </c>
      <c r="E107" s="244" t="s">
        <v>443</v>
      </c>
      <c r="F107" s="245"/>
      <c r="G107" s="245"/>
      <c r="H107" s="262"/>
      <c r="I107" s="246"/>
      <c r="J107" s="245" t="s">
        <v>3</v>
      </c>
      <c r="K107" s="245">
        <v>720</v>
      </c>
      <c r="L107" s="262">
        <v>2.1504629629629627E-2</v>
      </c>
      <c r="M107" s="248"/>
    </row>
    <row r="108" spans="1:13" ht="15" customHeight="1" thickBot="1" x14ac:dyDescent="0.25">
      <c r="A108" s="473"/>
      <c r="B108" s="476"/>
      <c r="C108" s="479"/>
      <c r="D108" s="249" t="s">
        <v>440</v>
      </c>
      <c r="E108" s="249" t="s">
        <v>444</v>
      </c>
      <c r="F108" s="257" t="s">
        <v>155</v>
      </c>
      <c r="G108" s="250">
        <v>700</v>
      </c>
      <c r="H108" s="263">
        <v>1.0243055555555556E-2</v>
      </c>
      <c r="I108" s="251"/>
      <c r="J108" s="250"/>
      <c r="K108" s="250"/>
      <c r="L108" s="263"/>
      <c r="M108" s="253"/>
    </row>
    <row r="109" spans="1:13" ht="15" customHeight="1" x14ac:dyDescent="0.2">
      <c r="A109" s="472">
        <v>25</v>
      </c>
      <c r="B109" s="474" t="s">
        <v>447</v>
      </c>
      <c r="C109" s="477">
        <v>1</v>
      </c>
      <c r="D109" s="244" t="s">
        <v>379</v>
      </c>
      <c r="E109" s="244" t="s">
        <v>450</v>
      </c>
      <c r="F109" s="245" t="s">
        <v>0</v>
      </c>
      <c r="G109" s="245">
        <v>1000</v>
      </c>
      <c r="H109" s="265">
        <v>5.1944444444444439E-2</v>
      </c>
      <c r="I109" s="246"/>
      <c r="J109" s="245"/>
      <c r="K109" s="245"/>
      <c r="L109" s="269"/>
      <c r="M109" s="247"/>
    </row>
    <row r="110" spans="1:13" ht="15" customHeight="1" x14ac:dyDescent="0.2">
      <c r="A110" s="472"/>
      <c r="B110" s="475"/>
      <c r="C110" s="478"/>
      <c r="D110" s="244" t="s">
        <v>463</v>
      </c>
      <c r="E110" s="244" t="s">
        <v>451</v>
      </c>
      <c r="F110" s="245" t="s">
        <v>1</v>
      </c>
      <c r="G110" s="245">
        <v>800</v>
      </c>
      <c r="H110" s="262">
        <v>4.6666666666666669E-2</v>
      </c>
      <c r="I110" s="246"/>
      <c r="J110" s="245" t="s">
        <v>2</v>
      </c>
      <c r="K110" s="245">
        <v>1000</v>
      </c>
      <c r="L110" s="262">
        <v>4.65625E-2</v>
      </c>
      <c r="M110" s="248"/>
    </row>
    <row r="111" spans="1:13" ht="15" customHeight="1" x14ac:dyDescent="0.2">
      <c r="A111" s="472"/>
      <c r="B111" s="475"/>
      <c r="C111" s="478"/>
      <c r="D111" s="244" t="s">
        <v>449</v>
      </c>
      <c r="E111" s="244" t="s">
        <v>452</v>
      </c>
      <c r="F111" s="245"/>
      <c r="G111" s="245"/>
      <c r="H111" s="262"/>
      <c r="I111" s="246"/>
      <c r="J111" s="245" t="s">
        <v>3</v>
      </c>
      <c r="K111" s="245">
        <v>800</v>
      </c>
      <c r="L111" s="262">
        <v>3.4479166666666665E-2</v>
      </c>
      <c r="M111" s="248"/>
    </row>
    <row r="112" spans="1:13" ht="15" customHeight="1" thickBot="1" x14ac:dyDescent="0.25">
      <c r="A112" s="473"/>
      <c r="B112" s="476"/>
      <c r="C112" s="479"/>
      <c r="D112" s="249" t="s">
        <v>464</v>
      </c>
      <c r="E112" s="249" t="s">
        <v>453</v>
      </c>
      <c r="F112" s="257" t="s">
        <v>155</v>
      </c>
      <c r="G112" s="250">
        <v>700</v>
      </c>
      <c r="H112" s="263">
        <v>2.7175925925925926E-2</v>
      </c>
      <c r="I112" s="251"/>
      <c r="J112" s="250"/>
      <c r="K112" s="250"/>
      <c r="L112" s="263"/>
      <c r="M112" s="253"/>
    </row>
    <row r="113" spans="1:13" ht="15" customHeight="1" x14ac:dyDescent="0.2">
      <c r="A113" s="472">
        <v>26</v>
      </c>
      <c r="B113" s="474" t="s">
        <v>448</v>
      </c>
      <c r="C113" s="477">
        <v>1</v>
      </c>
      <c r="D113" s="244" t="s">
        <v>379</v>
      </c>
      <c r="E113" s="244" t="s">
        <v>454</v>
      </c>
      <c r="F113" s="245" t="s">
        <v>0</v>
      </c>
      <c r="G113" s="245">
        <v>1000</v>
      </c>
      <c r="H113" s="265">
        <v>4.2719907407407408E-2</v>
      </c>
      <c r="I113" s="246"/>
      <c r="J113" s="245"/>
      <c r="K113" s="245"/>
      <c r="L113" s="269"/>
      <c r="M113" s="247"/>
    </row>
    <row r="114" spans="1:13" ht="15" customHeight="1" x14ac:dyDescent="0.2">
      <c r="A114" s="472"/>
      <c r="B114" s="475"/>
      <c r="C114" s="478"/>
      <c r="D114" s="244" t="s">
        <v>463</v>
      </c>
      <c r="E114" s="244" t="s">
        <v>455</v>
      </c>
      <c r="F114" s="245" t="s">
        <v>1</v>
      </c>
      <c r="G114" s="245">
        <v>800</v>
      </c>
      <c r="H114" s="262">
        <v>4.1516203703703701E-2</v>
      </c>
      <c r="I114" s="246"/>
      <c r="J114" s="245" t="s">
        <v>2</v>
      </c>
      <c r="K114" s="245">
        <v>1000</v>
      </c>
      <c r="L114" s="262">
        <v>3.8240740740740742E-2</v>
      </c>
      <c r="M114" s="248"/>
    </row>
    <row r="115" spans="1:13" ht="15" customHeight="1" x14ac:dyDescent="0.2">
      <c r="A115" s="472"/>
      <c r="B115" s="475"/>
      <c r="C115" s="478"/>
      <c r="D115" s="244" t="s">
        <v>449</v>
      </c>
      <c r="E115" s="244" t="s">
        <v>456</v>
      </c>
      <c r="F115" s="245"/>
      <c r="G115" s="245"/>
      <c r="H115" s="262"/>
      <c r="I115" s="246"/>
      <c r="J115" s="245" t="s">
        <v>3</v>
      </c>
      <c r="K115" s="245">
        <v>800</v>
      </c>
      <c r="L115" s="262">
        <v>4.8726851851851855E-2</v>
      </c>
      <c r="M115" s="248"/>
    </row>
    <row r="116" spans="1:13" ht="15" customHeight="1" thickBot="1" x14ac:dyDescent="0.25">
      <c r="A116" s="473"/>
      <c r="B116" s="476"/>
      <c r="C116" s="479"/>
      <c r="D116" s="249" t="s">
        <v>464</v>
      </c>
      <c r="E116" s="249" t="s">
        <v>457</v>
      </c>
      <c r="F116" s="257" t="s">
        <v>155</v>
      </c>
      <c r="G116" s="250">
        <v>700</v>
      </c>
      <c r="H116" s="263">
        <v>3.6400462962962961E-2</v>
      </c>
      <c r="I116" s="251"/>
      <c r="J116" s="250"/>
      <c r="K116" s="250"/>
      <c r="L116" s="263"/>
      <c r="M116" s="253"/>
    </row>
  </sheetData>
  <mergeCells count="85">
    <mergeCell ref="A86:A89"/>
    <mergeCell ref="B86:B89"/>
    <mergeCell ref="C86:C89"/>
    <mergeCell ref="A109:A112"/>
    <mergeCell ref="B109:B112"/>
    <mergeCell ref="C109:C112"/>
    <mergeCell ref="A93:A96"/>
    <mergeCell ref="A105:A108"/>
    <mergeCell ref="B105:B108"/>
    <mergeCell ref="C105:C108"/>
    <mergeCell ref="B93:B96"/>
    <mergeCell ref="C93:C96"/>
    <mergeCell ref="A97:A100"/>
    <mergeCell ref="B97:B100"/>
    <mergeCell ref="C97:C100"/>
    <mergeCell ref="A113:A116"/>
    <mergeCell ref="B113:B116"/>
    <mergeCell ref="C113:C116"/>
    <mergeCell ref="C60:C65"/>
    <mergeCell ref="B74:B77"/>
    <mergeCell ref="C74:C77"/>
    <mergeCell ref="A78:A81"/>
    <mergeCell ref="B78:B81"/>
    <mergeCell ref="C78:C81"/>
    <mergeCell ref="A66:A69"/>
    <mergeCell ref="A101:A104"/>
    <mergeCell ref="B101:B104"/>
    <mergeCell ref="C101:C104"/>
    <mergeCell ref="A90:A92"/>
    <mergeCell ref="B90:B92"/>
    <mergeCell ref="C90:C92"/>
    <mergeCell ref="A42:A47"/>
    <mergeCell ref="B42:B47"/>
    <mergeCell ref="B60:B65"/>
    <mergeCell ref="A70:A73"/>
    <mergeCell ref="C42:C47"/>
    <mergeCell ref="A48:A53"/>
    <mergeCell ref="B48:B53"/>
    <mergeCell ref="C48:C53"/>
    <mergeCell ref="C70:C73"/>
    <mergeCell ref="A54:A59"/>
    <mergeCell ref="B54:B59"/>
    <mergeCell ref="C54:C59"/>
    <mergeCell ref="A60:A65"/>
    <mergeCell ref="B66:B69"/>
    <mergeCell ref="C66:C69"/>
    <mergeCell ref="A22:A25"/>
    <mergeCell ref="B22:B25"/>
    <mergeCell ref="C22:C25"/>
    <mergeCell ref="A36:A41"/>
    <mergeCell ref="B36:B41"/>
    <mergeCell ref="C36:C41"/>
    <mergeCell ref="A26:A29"/>
    <mergeCell ref="B26:B29"/>
    <mergeCell ref="C26:C29"/>
    <mergeCell ref="A30:A35"/>
    <mergeCell ref="B30:B35"/>
    <mergeCell ref="C30:C35"/>
    <mergeCell ref="C10:C13"/>
    <mergeCell ref="A14:A17"/>
    <mergeCell ref="B10:B13"/>
    <mergeCell ref="A10:A13"/>
    <mergeCell ref="A3:A5"/>
    <mergeCell ref="B6:B9"/>
    <mergeCell ref="C6:C9"/>
    <mergeCell ref="A6:A9"/>
    <mergeCell ref="B18:B21"/>
    <mergeCell ref="C14:C17"/>
    <mergeCell ref="A18:A21"/>
    <mergeCell ref="C18:C21"/>
    <mergeCell ref="B14:B17"/>
    <mergeCell ref="A1:A2"/>
    <mergeCell ref="F1:H1"/>
    <mergeCell ref="J1:L1"/>
    <mergeCell ref="B3:B5"/>
    <mergeCell ref="D1:D2"/>
    <mergeCell ref="E1:E2"/>
    <mergeCell ref="B1:B2"/>
    <mergeCell ref="C1:C2"/>
    <mergeCell ref="C3:C5"/>
    <mergeCell ref="A82:A85"/>
    <mergeCell ref="B82:B85"/>
    <mergeCell ref="C82:C85"/>
    <mergeCell ref="A74:A77"/>
    <mergeCell ref="B70:B73"/>
  </mergeCells>
  <phoneticPr fontId="2" type="noConversion"/>
  <pageMargins left="0.48" right="0.27" top="0.68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61"/>
  <sheetViews>
    <sheetView tabSelected="1" zoomScaleNormal="100" workbookViewId="0">
      <pane xSplit="9" ySplit="6" topLeftCell="J14" activePane="bottomRight" state="frozen"/>
      <selection pane="topRight" activeCell="H1" sqref="H1"/>
      <selection pane="bottomLeft" activeCell="A7" sqref="A7"/>
      <selection pane="bottomRight" activeCell="H14" sqref="H14"/>
    </sheetView>
  </sheetViews>
  <sheetFormatPr defaultColWidth="9.140625" defaultRowHeight="12.75" x14ac:dyDescent="0.2"/>
  <cols>
    <col min="1" max="1" width="5" style="109" customWidth="1"/>
    <col min="2" max="2" width="28.7109375" style="109" customWidth="1"/>
    <col min="3" max="3" width="4.5703125" style="110" customWidth="1"/>
    <col min="4" max="4" width="32.28515625" style="110" customWidth="1"/>
    <col min="5" max="5" width="3.140625" style="110" customWidth="1"/>
    <col min="6" max="6" width="1.85546875" style="303" customWidth="1"/>
    <col min="7" max="8" width="8" style="147" customWidth="1"/>
    <col min="9" max="9" width="8" style="442" customWidth="1"/>
    <col min="10" max="10" width="8.42578125" style="117" customWidth="1"/>
    <col min="11" max="11" width="3.85546875" style="111" customWidth="1"/>
    <col min="12" max="12" width="9.28515625" style="120" customWidth="1"/>
    <col min="13" max="13" width="5.5703125" style="109" customWidth="1"/>
    <col min="14" max="14" width="9" style="111" customWidth="1"/>
    <col min="15" max="15" width="4.140625" style="111" customWidth="1"/>
    <col min="16" max="16" width="9.28515625" style="120" customWidth="1"/>
    <col min="17" max="17" width="6.85546875" style="109" customWidth="1"/>
    <col min="18" max="18" width="8.5703125" style="111" customWidth="1"/>
    <col min="19" max="19" width="4.140625" style="111" customWidth="1"/>
    <col min="20" max="20" width="9.28515625" style="120" customWidth="1"/>
    <col min="21" max="21" width="8.42578125" style="109" customWidth="1"/>
    <col min="22" max="22" width="8.28515625" style="111" customWidth="1"/>
    <col min="23" max="23" width="4.140625" style="111" customWidth="1"/>
    <col min="24" max="24" width="9.28515625" style="120" customWidth="1"/>
    <col min="25" max="25" width="8.42578125" style="109" customWidth="1"/>
    <col min="26" max="26" width="8.28515625" style="111" customWidth="1"/>
    <col min="27" max="27" width="4.140625" style="111" customWidth="1"/>
    <col min="28" max="28" width="9.28515625" style="121" customWidth="1"/>
    <col min="29" max="29" width="8.42578125" style="111" customWidth="1"/>
    <col min="30" max="30" width="8.28515625" style="111" customWidth="1"/>
    <col min="31" max="31" width="4.140625" style="111" customWidth="1"/>
    <col min="32" max="32" width="9.28515625" style="121" customWidth="1"/>
    <col min="33" max="33" width="8.42578125" style="111" customWidth="1"/>
    <col min="34" max="34" width="8.28515625" style="111" customWidth="1"/>
    <col min="35" max="35" width="4.140625" style="111" customWidth="1"/>
    <col min="36" max="36" width="9.28515625" style="121" customWidth="1"/>
    <col min="37" max="37" width="8.42578125" style="111" customWidth="1"/>
    <col min="38" max="38" width="8.28515625" style="111" customWidth="1"/>
    <col min="39" max="39" width="4.140625" style="111" customWidth="1"/>
    <col min="40" max="40" width="9.28515625" style="121" customWidth="1"/>
    <col min="41" max="41" width="8.42578125" style="111" customWidth="1"/>
    <col min="42" max="42" width="8.28515625" style="111" customWidth="1"/>
    <col min="43" max="43" width="4.140625" style="111" customWidth="1"/>
    <col min="44" max="44" width="9.28515625" style="121" customWidth="1"/>
    <col min="45" max="45" width="8.42578125" style="111" customWidth="1"/>
    <col min="46" max="46" width="8.28515625" style="111" customWidth="1"/>
    <col min="47" max="47" width="4.140625" style="111" customWidth="1"/>
    <col min="48" max="48" width="9.28515625" style="121" customWidth="1"/>
    <col min="49" max="49" width="8.42578125" style="111" customWidth="1"/>
    <col min="50" max="50" width="8.28515625" style="111" customWidth="1"/>
    <col min="51" max="51" width="4.140625" style="111" customWidth="1"/>
    <col min="52" max="52" width="9.28515625" style="121" customWidth="1"/>
    <col min="53" max="53" width="8.42578125" style="111" customWidth="1"/>
    <col min="54" max="54" width="8.28515625" style="111" customWidth="1"/>
    <col min="55" max="55" width="4.140625" style="111" customWidth="1"/>
    <col min="56" max="56" width="9.28515625" style="121" customWidth="1"/>
    <col min="57" max="57" width="8.42578125" style="111" customWidth="1"/>
    <col min="58" max="58" width="8.28515625" style="111" customWidth="1"/>
    <col min="59" max="59" width="4.140625" style="111" customWidth="1"/>
    <col min="60" max="60" width="9.28515625" style="121" customWidth="1"/>
    <col min="61" max="61" width="8.42578125" style="111" customWidth="1"/>
    <col min="62" max="62" width="8.28515625" style="111" customWidth="1"/>
    <col min="63" max="63" width="4.140625" style="111" customWidth="1"/>
    <col min="64" max="64" width="9.28515625" style="121" customWidth="1"/>
    <col min="65" max="65" width="8.42578125" style="111" customWidth="1"/>
    <col min="66" max="66" width="8.28515625" style="111" customWidth="1"/>
    <col min="67" max="67" width="4.140625" style="111" customWidth="1"/>
    <col min="68" max="68" width="9.28515625" style="121" customWidth="1"/>
    <col min="69" max="69" width="8.42578125" style="111" customWidth="1"/>
    <col min="70" max="70" width="8.28515625" style="111" customWidth="1"/>
    <col min="71" max="71" width="4.140625" style="111" customWidth="1"/>
    <col min="72" max="72" width="9.28515625" style="121" customWidth="1"/>
    <col min="73" max="73" width="8.42578125" style="111" customWidth="1"/>
    <col min="74" max="74" width="8.28515625" style="111" customWidth="1"/>
    <col min="75" max="75" width="4.140625" style="111" customWidth="1"/>
    <col min="76" max="76" width="9.28515625" style="121" customWidth="1"/>
    <col min="77" max="77" width="8.42578125" style="111" customWidth="1"/>
    <col min="78" max="78" width="8.28515625" style="111" customWidth="1"/>
    <col min="79" max="79" width="4.140625" style="111" customWidth="1"/>
    <col min="80" max="80" width="9.28515625" style="121" customWidth="1"/>
    <col min="81" max="81" width="8.42578125" style="111" customWidth="1"/>
    <col min="82" max="82" width="8.28515625" style="111" customWidth="1"/>
    <col min="83" max="83" width="4.140625" style="111" customWidth="1"/>
    <col min="84" max="84" width="9.28515625" style="121" customWidth="1"/>
    <col min="85" max="85" width="8.42578125" style="111" customWidth="1"/>
    <col min="86" max="86" width="8.28515625" style="111" customWidth="1"/>
    <col min="87" max="87" width="4.140625" style="111" customWidth="1"/>
    <col min="88" max="88" width="9.28515625" style="121" customWidth="1"/>
    <col min="89" max="89" width="8.42578125" style="111" customWidth="1"/>
    <col min="90" max="90" width="8.28515625" style="111" customWidth="1"/>
    <col min="91" max="91" width="4.140625" style="111" customWidth="1"/>
    <col min="92" max="92" width="9.28515625" style="121" customWidth="1"/>
    <col min="93" max="93" width="8.42578125" style="111" customWidth="1"/>
    <col min="94" max="94" width="8.28515625" style="111" customWidth="1"/>
    <col min="95" max="95" width="4.140625" style="111" customWidth="1"/>
    <col min="96" max="96" width="9.28515625" style="121" customWidth="1"/>
    <col min="97" max="97" width="8.42578125" style="111" customWidth="1"/>
    <col min="98" max="98" width="8.28515625" style="111" customWidth="1"/>
    <col min="99" max="99" width="4.140625" style="111" customWidth="1"/>
    <col min="100" max="100" width="9.28515625" style="121" customWidth="1"/>
    <col min="101" max="101" width="8.42578125" style="111" customWidth="1"/>
    <col min="102" max="102" width="8.28515625" style="111" customWidth="1"/>
    <col min="103" max="103" width="4.140625" style="111" customWidth="1"/>
    <col min="104" max="104" width="9.28515625" style="121" customWidth="1"/>
    <col min="105" max="105" width="8.42578125" style="111" customWidth="1"/>
    <col min="106" max="106" width="8.28515625" style="111" customWidth="1"/>
    <col min="107" max="107" width="4.140625" style="111" customWidth="1"/>
    <col min="108" max="108" width="9.28515625" style="121" bestFit="1" customWidth="1"/>
    <col min="109" max="109" width="8.42578125" style="111" customWidth="1"/>
    <col min="110" max="110" width="8.28515625" style="111" customWidth="1"/>
    <col min="111" max="111" width="4.140625" style="111" customWidth="1"/>
    <col min="112" max="112" width="9.28515625" style="121" bestFit="1" customWidth="1"/>
    <col min="113" max="113" width="8.42578125" style="111" customWidth="1"/>
    <col min="114" max="16384" width="9.140625" style="109"/>
  </cols>
  <sheetData>
    <row r="1" spans="1:113" ht="30.75" customHeight="1" x14ac:dyDescent="0.2">
      <c r="G1" s="112"/>
      <c r="H1" s="112"/>
      <c r="I1" s="439"/>
      <c r="J1" s="504" t="s">
        <v>503</v>
      </c>
      <c r="K1" s="505"/>
      <c r="L1" s="505"/>
      <c r="M1" s="506"/>
      <c r="N1" s="504" t="s">
        <v>502</v>
      </c>
      <c r="O1" s="507"/>
      <c r="P1" s="507"/>
      <c r="Q1" s="508"/>
      <c r="R1" s="495" t="s">
        <v>505</v>
      </c>
      <c r="S1" s="496"/>
      <c r="T1" s="496"/>
      <c r="U1" s="497"/>
      <c r="V1" s="495" t="s">
        <v>506</v>
      </c>
      <c r="W1" s="496"/>
      <c r="X1" s="496"/>
      <c r="Y1" s="497"/>
      <c r="Z1" s="495" t="s">
        <v>537</v>
      </c>
      <c r="AA1" s="496"/>
      <c r="AB1" s="496"/>
      <c r="AC1" s="497"/>
      <c r="AD1" s="495" t="s">
        <v>538</v>
      </c>
      <c r="AE1" s="496"/>
      <c r="AF1" s="496"/>
      <c r="AG1" s="497"/>
      <c r="AH1" s="495" t="s">
        <v>539</v>
      </c>
      <c r="AI1" s="496"/>
      <c r="AJ1" s="496"/>
      <c r="AK1" s="497"/>
      <c r="AL1" s="486" t="s">
        <v>619</v>
      </c>
      <c r="AM1" s="487"/>
      <c r="AN1" s="487"/>
      <c r="AO1" s="488"/>
      <c r="AP1" s="486" t="s">
        <v>620</v>
      </c>
      <c r="AQ1" s="487"/>
      <c r="AR1" s="487"/>
      <c r="AS1" s="488"/>
      <c r="AT1" s="486" t="s">
        <v>621</v>
      </c>
      <c r="AU1" s="487"/>
      <c r="AV1" s="487"/>
      <c r="AW1" s="488"/>
      <c r="AX1" s="486" t="s">
        <v>642</v>
      </c>
      <c r="AY1" s="487"/>
      <c r="AZ1" s="487"/>
      <c r="BA1" s="488"/>
      <c r="BB1" s="486" t="s">
        <v>643</v>
      </c>
      <c r="BC1" s="487"/>
      <c r="BD1" s="487"/>
      <c r="BE1" s="488"/>
      <c r="BF1" s="486" t="s">
        <v>644</v>
      </c>
      <c r="BG1" s="487"/>
      <c r="BH1" s="487"/>
      <c r="BI1" s="488"/>
      <c r="BJ1" s="486" t="s">
        <v>683</v>
      </c>
      <c r="BK1" s="487"/>
      <c r="BL1" s="487"/>
      <c r="BM1" s="488"/>
      <c r="BN1" s="486" t="s">
        <v>646</v>
      </c>
      <c r="BO1" s="487"/>
      <c r="BP1" s="487"/>
      <c r="BQ1" s="488"/>
      <c r="BR1" s="486" t="s">
        <v>684</v>
      </c>
      <c r="BS1" s="487"/>
      <c r="BT1" s="487"/>
      <c r="BU1" s="488"/>
      <c r="BV1" s="486" t="s">
        <v>685</v>
      </c>
      <c r="BW1" s="487"/>
      <c r="BX1" s="487"/>
      <c r="BY1" s="488"/>
      <c r="BZ1" s="486" t="s">
        <v>741</v>
      </c>
      <c r="CA1" s="487"/>
      <c r="CB1" s="487"/>
      <c r="CC1" s="488"/>
      <c r="CD1" s="486" t="s">
        <v>742</v>
      </c>
      <c r="CE1" s="487"/>
      <c r="CF1" s="487"/>
      <c r="CG1" s="488"/>
      <c r="CH1" s="486" t="s">
        <v>757</v>
      </c>
      <c r="CI1" s="487"/>
      <c r="CJ1" s="487"/>
      <c r="CK1" s="488"/>
      <c r="CL1" s="480" t="s">
        <v>408</v>
      </c>
      <c r="CM1" s="481"/>
      <c r="CN1" s="481"/>
      <c r="CO1" s="482"/>
      <c r="CP1" s="480" t="s">
        <v>409</v>
      </c>
      <c r="CQ1" s="481"/>
      <c r="CR1" s="481"/>
      <c r="CS1" s="482"/>
      <c r="CT1" s="480" t="s">
        <v>445</v>
      </c>
      <c r="CU1" s="481"/>
      <c r="CV1" s="481"/>
      <c r="CW1" s="482"/>
      <c r="CX1" s="480" t="s">
        <v>446</v>
      </c>
      <c r="CY1" s="481"/>
      <c r="CZ1" s="481"/>
      <c r="DA1" s="482"/>
      <c r="DB1" s="480" t="s">
        <v>447</v>
      </c>
      <c r="DC1" s="481"/>
      <c r="DD1" s="481"/>
      <c r="DE1" s="482"/>
      <c r="DF1" s="480" t="s">
        <v>448</v>
      </c>
      <c r="DG1" s="481"/>
      <c r="DH1" s="481"/>
      <c r="DI1" s="482"/>
    </row>
    <row r="2" spans="1:113" s="113" customFormat="1" ht="15" customHeight="1" x14ac:dyDescent="0.2">
      <c r="B2" s="489" t="s">
        <v>87</v>
      </c>
      <c r="C2" s="490"/>
      <c r="D2" s="490"/>
      <c r="E2" s="490"/>
      <c r="F2" s="490"/>
      <c r="G2" s="568" t="s">
        <v>699</v>
      </c>
      <c r="H2" s="568" t="s">
        <v>151</v>
      </c>
      <c r="I2" s="569" t="s">
        <v>309</v>
      </c>
      <c r="J2" s="498">
        <v>1</v>
      </c>
      <c r="K2" s="351" t="s">
        <v>2</v>
      </c>
      <c r="L2" s="570">
        <v>2.613425925925926E-2</v>
      </c>
      <c r="M2" s="353">
        <v>1000</v>
      </c>
      <c r="N2" s="501">
        <v>2</v>
      </c>
      <c r="O2" s="331" t="s">
        <v>2</v>
      </c>
      <c r="P2" s="332">
        <v>3.6111111111111115E-2</v>
      </c>
      <c r="Q2" s="333">
        <v>900</v>
      </c>
      <c r="R2" s="501">
        <v>3</v>
      </c>
      <c r="S2" s="331" t="s">
        <v>2</v>
      </c>
      <c r="T2" s="332">
        <v>1.4305555555555557E-2</v>
      </c>
      <c r="U2" s="333">
        <v>900</v>
      </c>
      <c r="V2" s="498">
        <v>4</v>
      </c>
      <c r="W2" s="351" t="s">
        <v>2</v>
      </c>
      <c r="X2" s="352">
        <v>4.2557870370370371E-2</v>
      </c>
      <c r="Y2" s="353">
        <v>900</v>
      </c>
      <c r="Z2" s="498">
        <v>5</v>
      </c>
      <c r="AA2" s="351" t="s">
        <v>2</v>
      </c>
      <c r="AB2" s="352">
        <v>1.7037037037037038E-2</v>
      </c>
      <c r="AC2" s="353">
        <v>1000</v>
      </c>
      <c r="AD2" s="498">
        <v>6</v>
      </c>
      <c r="AE2" s="351" t="s">
        <v>2</v>
      </c>
      <c r="AF2" s="352">
        <v>3.8425925925925926E-2</v>
      </c>
      <c r="AG2" s="353">
        <v>1000</v>
      </c>
      <c r="AH2" s="498">
        <v>7</v>
      </c>
      <c r="AI2" s="351" t="s">
        <v>2</v>
      </c>
      <c r="AJ2" s="352">
        <v>3.9178240740740743E-2</v>
      </c>
      <c r="AK2" s="353">
        <v>1000</v>
      </c>
      <c r="AL2" s="498">
        <v>8</v>
      </c>
      <c r="AM2" s="351" t="s">
        <v>2</v>
      </c>
      <c r="AN2" s="352">
        <v>2.3460648148148147E-2</v>
      </c>
      <c r="AO2" s="353">
        <v>1100</v>
      </c>
      <c r="AP2" s="498">
        <v>9</v>
      </c>
      <c r="AQ2" s="351" t="s">
        <v>2</v>
      </c>
      <c r="AR2" s="352">
        <v>3.5740740740740747E-2</v>
      </c>
      <c r="AS2" s="353">
        <v>1100</v>
      </c>
      <c r="AT2" s="498">
        <v>10</v>
      </c>
      <c r="AU2" s="351" t="s">
        <v>2</v>
      </c>
      <c r="AV2" s="352">
        <v>7.6956018518518521E-2</v>
      </c>
      <c r="AW2" s="353">
        <v>1100</v>
      </c>
      <c r="AX2" s="498">
        <v>11</v>
      </c>
      <c r="AY2" s="351" t="s">
        <v>2</v>
      </c>
      <c r="AZ2" s="352">
        <v>1.4513888888888889E-2</v>
      </c>
      <c r="BA2" s="353">
        <v>1050</v>
      </c>
      <c r="BB2" s="498">
        <v>12</v>
      </c>
      <c r="BC2" s="351" t="s">
        <v>2</v>
      </c>
      <c r="BD2" s="352">
        <v>4.8576388888888884E-2</v>
      </c>
      <c r="BE2" s="353">
        <v>1050</v>
      </c>
      <c r="BF2" s="498">
        <v>13</v>
      </c>
      <c r="BG2" s="351" t="s">
        <v>2</v>
      </c>
      <c r="BH2" s="352">
        <v>3.2442129629629633E-2</v>
      </c>
      <c r="BI2" s="353">
        <v>1000</v>
      </c>
      <c r="BJ2" s="498">
        <v>14</v>
      </c>
      <c r="BK2" s="351" t="s">
        <v>2</v>
      </c>
      <c r="BL2" s="352">
        <v>1.877314814814815E-2</v>
      </c>
      <c r="BM2" s="353">
        <v>1000</v>
      </c>
      <c r="BN2" s="498">
        <v>15</v>
      </c>
      <c r="BO2" s="351" t="s">
        <v>2</v>
      </c>
      <c r="BP2" s="352">
        <v>4.2013888888888885E-2</v>
      </c>
      <c r="BQ2" s="353">
        <v>1000</v>
      </c>
      <c r="BR2" s="498">
        <v>16</v>
      </c>
      <c r="BS2" s="351" t="s">
        <v>2</v>
      </c>
      <c r="BT2" s="352">
        <v>5.4317129629629625E-2</v>
      </c>
      <c r="BU2" s="353">
        <v>1000</v>
      </c>
      <c r="BV2" s="498">
        <v>17</v>
      </c>
      <c r="BW2" s="351" t="s">
        <v>2</v>
      </c>
      <c r="BX2" s="352">
        <v>4.206018518518518E-2</v>
      </c>
      <c r="BY2" s="353">
        <v>1000</v>
      </c>
      <c r="BZ2" s="498">
        <v>18</v>
      </c>
      <c r="CA2" s="351" t="s">
        <v>2</v>
      </c>
      <c r="CB2" s="352">
        <v>2.478009259259259E-2</v>
      </c>
      <c r="CC2" s="353">
        <v>1000</v>
      </c>
      <c r="CD2" s="498">
        <v>19</v>
      </c>
      <c r="CE2" s="351" t="s">
        <v>2</v>
      </c>
      <c r="CF2" s="352">
        <v>3.108796296296296E-2</v>
      </c>
      <c r="CG2" s="353">
        <v>1000</v>
      </c>
      <c r="CH2" s="498">
        <v>20</v>
      </c>
      <c r="CI2" s="351" t="s">
        <v>2</v>
      </c>
      <c r="CJ2" s="352">
        <v>2.8298611111111111E-2</v>
      </c>
      <c r="CK2" s="353">
        <v>1000</v>
      </c>
      <c r="CL2" s="483">
        <v>21</v>
      </c>
      <c r="CM2" s="190" t="s">
        <v>2</v>
      </c>
      <c r="CN2" s="238">
        <v>1.1932870370370371E-2</v>
      </c>
      <c r="CO2" s="239">
        <v>1000</v>
      </c>
      <c r="CP2" s="483">
        <v>22</v>
      </c>
      <c r="CQ2" s="190" t="s">
        <v>2</v>
      </c>
      <c r="CR2" s="238">
        <v>4.5393518518518521E-2</v>
      </c>
      <c r="CS2" s="239">
        <v>1000</v>
      </c>
      <c r="CT2" s="483">
        <v>23</v>
      </c>
      <c r="CU2" s="190" t="s">
        <v>2</v>
      </c>
      <c r="CV2" s="238">
        <v>3.0451388888888889E-2</v>
      </c>
      <c r="CW2" s="239">
        <v>1000</v>
      </c>
      <c r="CX2" s="483">
        <v>24</v>
      </c>
      <c r="CY2" s="190" t="s">
        <v>2</v>
      </c>
      <c r="CZ2" s="238">
        <v>1.4409722222222221E-2</v>
      </c>
      <c r="DA2" s="239">
        <v>1000</v>
      </c>
      <c r="DB2" s="483">
        <v>25</v>
      </c>
      <c r="DC2" s="190" t="s">
        <v>2</v>
      </c>
      <c r="DD2" s="238">
        <v>4.65625E-2</v>
      </c>
      <c r="DE2" s="239">
        <v>1000</v>
      </c>
      <c r="DF2" s="483">
        <v>26</v>
      </c>
      <c r="DG2" s="190" t="s">
        <v>2</v>
      </c>
      <c r="DH2" s="238">
        <v>3.8240740740740742E-2</v>
      </c>
      <c r="DI2" s="239">
        <v>1000</v>
      </c>
    </row>
    <row r="3" spans="1:113" s="113" customFormat="1" ht="15" customHeight="1" x14ac:dyDescent="0.2">
      <c r="B3" s="491"/>
      <c r="C3" s="492"/>
      <c r="D3" s="492"/>
      <c r="E3" s="492"/>
      <c r="F3" s="492"/>
      <c r="G3" s="571"/>
      <c r="H3" s="571"/>
      <c r="I3" s="572"/>
      <c r="J3" s="499"/>
      <c r="K3" s="354" t="s">
        <v>3</v>
      </c>
      <c r="L3" s="573">
        <v>2.7407407407407408E-2</v>
      </c>
      <c r="M3" s="356">
        <v>800</v>
      </c>
      <c r="N3" s="502"/>
      <c r="O3" s="334" t="s">
        <v>3</v>
      </c>
      <c r="P3" s="335">
        <v>2.6944444444444441E-2</v>
      </c>
      <c r="Q3" s="336">
        <v>800</v>
      </c>
      <c r="R3" s="502"/>
      <c r="S3" s="334" t="s">
        <v>3</v>
      </c>
      <c r="T3" s="335">
        <v>1.6701388888888887E-2</v>
      </c>
      <c r="U3" s="336">
        <v>720</v>
      </c>
      <c r="V3" s="499"/>
      <c r="W3" s="354" t="s">
        <v>3</v>
      </c>
      <c r="X3" s="355">
        <v>3.9479166666666669E-2</v>
      </c>
      <c r="Y3" s="356">
        <v>800</v>
      </c>
      <c r="Z3" s="499"/>
      <c r="AA3" s="354" t="s">
        <v>3</v>
      </c>
      <c r="AB3" s="355">
        <v>1.8645833333333334E-2</v>
      </c>
      <c r="AC3" s="361">
        <v>800</v>
      </c>
      <c r="AD3" s="499"/>
      <c r="AE3" s="354" t="s">
        <v>3</v>
      </c>
      <c r="AF3" s="355">
        <v>3.0706018518518521E-2</v>
      </c>
      <c r="AG3" s="361">
        <v>800</v>
      </c>
      <c r="AH3" s="499"/>
      <c r="AI3" s="354" t="s">
        <v>3</v>
      </c>
      <c r="AJ3" s="355">
        <v>3.6944444444444446E-2</v>
      </c>
      <c r="AK3" s="361">
        <v>800</v>
      </c>
      <c r="AL3" s="499"/>
      <c r="AM3" s="354" t="s">
        <v>3</v>
      </c>
      <c r="AN3" s="355">
        <v>2.0555555555555556E-2</v>
      </c>
      <c r="AO3" s="356">
        <v>880.00000000000011</v>
      </c>
      <c r="AP3" s="499"/>
      <c r="AQ3" s="354" t="s">
        <v>3</v>
      </c>
      <c r="AR3" s="355">
        <v>2.8657407407407406E-2</v>
      </c>
      <c r="AS3" s="356">
        <v>880.00000000000011</v>
      </c>
      <c r="AT3" s="499"/>
      <c r="AU3" s="354" t="s">
        <v>3</v>
      </c>
      <c r="AV3" s="355">
        <v>7.7071759259259257E-2</v>
      </c>
      <c r="AW3" s="356">
        <v>748.00000000000011</v>
      </c>
      <c r="AX3" s="499"/>
      <c r="AY3" s="354" t="s">
        <v>3</v>
      </c>
      <c r="AZ3" s="355">
        <v>1.238425925925926E-2</v>
      </c>
      <c r="BA3" s="356">
        <v>840</v>
      </c>
      <c r="BB3" s="499"/>
      <c r="BC3" s="354" t="s">
        <v>3</v>
      </c>
      <c r="BD3" s="355">
        <v>3.5798611111111107E-2</v>
      </c>
      <c r="BE3" s="356">
        <v>840</v>
      </c>
      <c r="BF3" s="499"/>
      <c r="BG3" s="354" t="s">
        <v>3</v>
      </c>
      <c r="BH3" s="355">
        <v>2.4375000000000004E-2</v>
      </c>
      <c r="BI3" s="356">
        <v>800</v>
      </c>
      <c r="BJ3" s="499"/>
      <c r="BK3" s="354" t="s">
        <v>3</v>
      </c>
      <c r="BL3" s="355">
        <v>2.4733796296296295E-2</v>
      </c>
      <c r="BM3" s="356">
        <v>640</v>
      </c>
      <c r="BN3" s="499"/>
      <c r="BO3" s="354" t="s">
        <v>3</v>
      </c>
      <c r="BP3" s="355">
        <v>4.2465277777777775E-2</v>
      </c>
      <c r="BQ3" s="356">
        <v>640</v>
      </c>
      <c r="BR3" s="499"/>
      <c r="BS3" s="354" t="s">
        <v>3</v>
      </c>
      <c r="BT3" s="355">
        <v>5.8564814814814813E-2</v>
      </c>
      <c r="BU3" s="356">
        <v>640</v>
      </c>
      <c r="BV3" s="499"/>
      <c r="BW3" s="354" t="s">
        <v>3</v>
      </c>
      <c r="BX3" s="355">
        <v>5.4884259259259265E-2</v>
      </c>
      <c r="BY3" s="356">
        <v>640</v>
      </c>
      <c r="BZ3" s="499"/>
      <c r="CA3" s="354" t="s">
        <v>3</v>
      </c>
      <c r="CB3" s="355">
        <v>2.8969907407407406E-2</v>
      </c>
      <c r="CC3" s="356">
        <v>800</v>
      </c>
      <c r="CD3" s="499"/>
      <c r="CE3" s="354" t="s">
        <v>3</v>
      </c>
      <c r="CF3" s="355">
        <v>3.6608796296296299E-2</v>
      </c>
      <c r="CG3" s="356">
        <v>800</v>
      </c>
      <c r="CH3" s="499"/>
      <c r="CI3" s="354" t="s">
        <v>3</v>
      </c>
      <c r="CJ3" s="355">
        <v>2.5752314814814815E-2</v>
      </c>
      <c r="CK3" s="356">
        <v>800</v>
      </c>
      <c r="CL3" s="484"/>
      <c r="CM3" s="195" t="s">
        <v>3</v>
      </c>
      <c r="CN3" s="191">
        <v>1.0486111111111111E-2</v>
      </c>
      <c r="CO3" s="124">
        <v>800</v>
      </c>
      <c r="CP3" s="484"/>
      <c r="CQ3" s="195" t="s">
        <v>3</v>
      </c>
      <c r="CR3" s="191">
        <v>4.9791666666666672E-2</v>
      </c>
      <c r="CS3" s="124">
        <v>800</v>
      </c>
      <c r="CT3" s="484"/>
      <c r="CU3" s="195" t="s">
        <v>3</v>
      </c>
      <c r="CV3" s="191">
        <v>4.7233796296296295E-2</v>
      </c>
      <c r="CW3" s="124">
        <v>720</v>
      </c>
      <c r="CX3" s="484"/>
      <c r="CY3" s="195" t="s">
        <v>3</v>
      </c>
      <c r="CZ3" s="191">
        <v>2.1504629629629627E-2</v>
      </c>
      <c r="DA3" s="124">
        <v>720</v>
      </c>
      <c r="DB3" s="484"/>
      <c r="DC3" s="195" t="s">
        <v>3</v>
      </c>
      <c r="DD3" s="191">
        <v>3.4479166666666665E-2</v>
      </c>
      <c r="DE3" s="124">
        <v>800</v>
      </c>
      <c r="DF3" s="484"/>
      <c r="DG3" s="195" t="s">
        <v>3</v>
      </c>
      <c r="DH3" s="191">
        <v>4.8726851851851855E-2</v>
      </c>
      <c r="DI3" s="124">
        <v>800</v>
      </c>
    </row>
    <row r="4" spans="1:113" s="113" customFormat="1" ht="15" customHeight="1" x14ac:dyDescent="0.2">
      <c r="B4" s="491"/>
      <c r="C4" s="492"/>
      <c r="D4" s="492"/>
      <c r="E4" s="492"/>
      <c r="F4" s="492"/>
      <c r="G4" s="571"/>
      <c r="H4" s="571"/>
      <c r="I4" s="572"/>
      <c r="J4" s="499"/>
      <c r="K4" s="354"/>
      <c r="L4" s="573"/>
      <c r="M4" s="356"/>
      <c r="N4" s="502"/>
      <c r="O4" s="334"/>
      <c r="P4" s="335"/>
      <c r="Q4" s="336"/>
      <c r="R4" s="502"/>
      <c r="S4" s="334"/>
      <c r="T4" s="335"/>
      <c r="U4" s="336"/>
      <c r="V4" s="499"/>
      <c r="W4" s="354"/>
      <c r="X4" s="355"/>
      <c r="Y4" s="356"/>
      <c r="Z4" s="499"/>
      <c r="AA4" s="354" t="s">
        <v>156</v>
      </c>
      <c r="AB4" s="355">
        <v>4.2199074074074076E-2</v>
      </c>
      <c r="AC4" s="356">
        <v>560</v>
      </c>
      <c r="AD4" s="499"/>
      <c r="AE4" s="354" t="s">
        <v>156</v>
      </c>
      <c r="AF4" s="355">
        <v>4.7592592592592596E-2</v>
      </c>
      <c r="AG4" s="361">
        <v>560</v>
      </c>
      <c r="AH4" s="499"/>
      <c r="AI4" s="354" t="s">
        <v>156</v>
      </c>
      <c r="AJ4" s="355">
        <v>4.0370370370370369E-2</v>
      </c>
      <c r="AK4" s="356">
        <v>560</v>
      </c>
      <c r="AL4" s="499"/>
      <c r="AM4" s="354" t="s">
        <v>156</v>
      </c>
      <c r="AN4" s="355">
        <v>2.1215277777777777E-2</v>
      </c>
      <c r="AO4" s="356">
        <v>616</v>
      </c>
      <c r="AP4" s="499"/>
      <c r="AQ4" s="354" t="s">
        <v>156</v>
      </c>
      <c r="AR4" s="355">
        <v>2.7002314814814812E-2</v>
      </c>
      <c r="AS4" s="356">
        <v>693</v>
      </c>
      <c r="AT4" s="499"/>
      <c r="AU4" s="354" t="s">
        <v>156</v>
      </c>
      <c r="AV4" s="355">
        <v>5.6273148148148149E-2</v>
      </c>
      <c r="AW4" s="356">
        <v>880.00000000000011</v>
      </c>
      <c r="AX4" s="499"/>
      <c r="AY4" s="354" t="s">
        <v>156</v>
      </c>
      <c r="AZ4" s="355">
        <v>0</v>
      </c>
      <c r="BA4" s="356">
        <v>735</v>
      </c>
      <c r="BB4" s="499"/>
      <c r="BC4" s="354" t="s">
        <v>156</v>
      </c>
      <c r="BD4" s="355">
        <v>3.138888888888889E-2</v>
      </c>
      <c r="BE4" s="356">
        <v>735</v>
      </c>
      <c r="BF4" s="499"/>
      <c r="BG4" s="354"/>
      <c r="BH4" s="355"/>
      <c r="BI4" s="356"/>
      <c r="BJ4" s="499"/>
      <c r="BK4" s="354" t="s">
        <v>156</v>
      </c>
      <c r="BL4" s="355">
        <v>2.5983796296296297E-2</v>
      </c>
      <c r="BM4" s="356">
        <v>700</v>
      </c>
      <c r="BN4" s="499"/>
      <c r="BO4" s="354" t="s">
        <v>156</v>
      </c>
      <c r="BP4" s="355">
        <v>3.75462962962963E-2</v>
      </c>
      <c r="BQ4" s="356">
        <v>700</v>
      </c>
      <c r="BR4" s="499"/>
      <c r="BS4" s="354" t="s">
        <v>156</v>
      </c>
      <c r="BT4" s="355">
        <v>4.9444444444444437E-2</v>
      </c>
      <c r="BU4" s="356">
        <v>700</v>
      </c>
      <c r="BV4" s="499"/>
      <c r="BW4" s="354" t="s">
        <v>156</v>
      </c>
      <c r="BX4" s="355">
        <v>4.1342592592592591E-2</v>
      </c>
      <c r="BY4" s="356">
        <v>700</v>
      </c>
      <c r="BZ4" s="499"/>
      <c r="CA4" s="354" t="s">
        <v>156</v>
      </c>
      <c r="CB4" s="355">
        <v>2.5173611111111108E-2</v>
      </c>
      <c r="CC4" s="356">
        <v>489.99999999999994</v>
      </c>
      <c r="CD4" s="499"/>
      <c r="CE4" s="354" t="s">
        <v>156</v>
      </c>
      <c r="CF4" s="355">
        <v>3.2638888888888891E-2</v>
      </c>
      <c r="CG4" s="356">
        <v>489.99999999999994</v>
      </c>
      <c r="CH4" s="499"/>
      <c r="CI4" s="354"/>
      <c r="CJ4" s="355"/>
      <c r="CK4" s="356"/>
      <c r="CL4" s="484"/>
      <c r="CM4" s="195"/>
      <c r="CN4" s="191"/>
      <c r="CO4" s="124"/>
      <c r="CP4" s="484"/>
      <c r="CQ4" s="195" t="s">
        <v>156</v>
      </c>
      <c r="CR4" s="191">
        <v>5.4664351851851846E-2</v>
      </c>
      <c r="CS4" s="124">
        <v>700</v>
      </c>
      <c r="CT4" s="484"/>
      <c r="CU4" s="195"/>
      <c r="CV4" s="191"/>
      <c r="CW4" s="124"/>
      <c r="CX4" s="484"/>
      <c r="CY4" s="195"/>
      <c r="CZ4" s="191"/>
      <c r="DA4" s="124"/>
      <c r="DB4" s="484"/>
      <c r="DC4" s="195"/>
      <c r="DD4" s="191"/>
      <c r="DE4" s="124"/>
      <c r="DF4" s="484"/>
      <c r="DG4" s="195"/>
      <c r="DH4" s="191"/>
      <c r="DI4" s="124"/>
    </row>
    <row r="5" spans="1:113" s="113" customFormat="1" ht="15" customHeight="1" x14ac:dyDescent="0.2">
      <c r="B5" s="491"/>
      <c r="C5" s="492"/>
      <c r="D5" s="492"/>
      <c r="E5" s="492"/>
      <c r="F5" s="492"/>
      <c r="G5" s="571"/>
      <c r="H5" s="571"/>
      <c r="I5" s="572"/>
      <c r="J5" s="499"/>
      <c r="K5" s="354"/>
      <c r="L5" s="573"/>
      <c r="M5" s="356"/>
      <c r="N5" s="502"/>
      <c r="O5" s="334"/>
      <c r="P5" s="335"/>
      <c r="Q5" s="336"/>
      <c r="R5" s="502"/>
      <c r="S5" s="334"/>
      <c r="T5" s="335"/>
      <c r="U5" s="336"/>
      <c r="V5" s="499"/>
      <c r="W5" s="354"/>
      <c r="X5" s="355"/>
      <c r="Y5" s="356"/>
      <c r="Z5" s="499"/>
      <c r="AA5" s="195" t="s">
        <v>171</v>
      </c>
      <c r="AB5" s="191" t="e">
        <v>#REF!</v>
      </c>
      <c r="AC5" s="240" t="e">
        <v>#REF!</v>
      </c>
      <c r="AD5" s="499"/>
      <c r="AE5" s="195" t="s">
        <v>171</v>
      </c>
      <c r="AF5" s="191" t="e">
        <v>#REF!</v>
      </c>
      <c r="AG5" s="240" t="e">
        <v>#REF!</v>
      </c>
      <c r="AH5" s="499"/>
      <c r="AI5" s="195" t="s">
        <v>171</v>
      </c>
      <c r="AJ5" s="191" t="e">
        <v>#REF!</v>
      </c>
      <c r="AK5" s="240" t="e">
        <v>#REF!</v>
      </c>
      <c r="AL5" s="499"/>
      <c r="AM5" s="354" t="s">
        <v>171</v>
      </c>
      <c r="AN5" s="355">
        <v>1.7465277777777777E-2</v>
      </c>
      <c r="AO5" s="356">
        <v>660</v>
      </c>
      <c r="AP5" s="499"/>
      <c r="AQ5" s="354"/>
      <c r="AR5" s="355"/>
      <c r="AS5" s="356"/>
      <c r="AT5" s="499"/>
      <c r="AU5" s="354" t="s">
        <v>171</v>
      </c>
      <c r="AV5" s="355">
        <v>5.4282407407407411E-2</v>
      </c>
      <c r="AW5" s="356">
        <v>770.00000000000011</v>
      </c>
      <c r="AX5" s="499"/>
      <c r="AY5" s="354"/>
      <c r="AZ5" s="355"/>
      <c r="BA5" s="356"/>
      <c r="BB5" s="499"/>
      <c r="BC5" s="354"/>
      <c r="BD5" s="355"/>
      <c r="BE5" s="356"/>
      <c r="BF5" s="499"/>
      <c r="BG5" s="354"/>
      <c r="BH5" s="355"/>
      <c r="BI5" s="356"/>
      <c r="BJ5" s="499"/>
      <c r="BK5" s="354"/>
      <c r="BL5" s="355"/>
      <c r="BM5" s="356"/>
      <c r="BN5" s="499"/>
      <c r="BO5" s="354"/>
      <c r="BP5" s="355"/>
      <c r="BQ5" s="356"/>
      <c r="BR5" s="499"/>
      <c r="BS5" s="354"/>
      <c r="BT5" s="355"/>
      <c r="BU5" s="356"/>
      <c r="BV5" s="499"/>
      <c r="BW5" s="354"/>
      <c r="BX5" s="355"/>
      <c r="BY5" s="356"/>
      <c r="BZ5" s="499"/>
      <c r="CA5" s="354"/>
      <c r="CB5" s="355"/>
      <c r="CC5" s="356"/>
      <c r="CD5" s="499"/>
      <c r="CE5" s="354"/>
      <c r="CF5" s="355"/>
      <c r="CG5" s="356"/>
      <c r="CH5" s="499"/>
      <c r="CI5" s="354"/>
      <c r="CJ5" s="355"/>
      <c r="CK5" s="356"/>
      <c r="CL5" s="484"/>
      <c r="CM5" s="195"/>
      <c r="CN5" s="191"/>
      <c r="CO5" s="124"/>
      <c r="CP5" s="484"/>
      <c r="CQ5" s="195"/>
      <c r="CR5" s="191"/>
      <c r="CS5" s="124"/>
      <c r="CT5" s="484"/>
      <c r="CU5" s="195"/>
      <c r="CV5" s="191"/>
      <c r="CW5" s="124"/>
      <c r="CX5" s="484"/>
      <c r="CY5" s="195"/>
      <c r="CZ5" s="191"/>
      <c r="DA5" s="124"/>
      <c r="DB5" s="484"/>
      <c r="DC5" s="195"/>
      <c r="DD5" s="191"/>
      <c r="DE5" s="124"/>
      <c r="DF5" s="484"/>
      <c r="DG5" s="195"/>
      <c r="DH5" s="191"/>
      <c r="DI5" s="124"/>
    </row>
    <row r="6" spans="1:113" s="113" customFormat="1" ht="15" customHeight="1" x14ac:dyDescent="0.2">
      <c r="B6" s="493"/>
      <c r="C6" s="494"/>
      <c r="D6" s="494"/>
      <c r="E6" s="494"/>
      <c r="F6" s="494"/>
      <c r="G6" s="574"/>
      <c r="H6" s="574"/>
      <c r="I6" s="575"/>
      <c r="J6" s="500"/>
      <c r="K6" s="357"/>
      <c r="L6" s="358"/>
      <c r="M6" s="359"/>
      <c r="N6" s="503"/>
      <c r="O6" s="337"/>
      <c r="P6" s="338"/>
      <c r="Q6" s="339"/>
      <c r="R6" s="503"/>
      <c r="S6" s="337"/>
      <c r="T6" s="338"/>
      <c r="U6" s="339"/>
      <c r="V6" s="500"/>
      <c r="W6" s="357"/>
      <c r="X6" s="358"/>
      <c r="Y6" s="359"/>
      <c r="Z6" s="500"/>
      <c r="AA6" s="358"/>
      <c r="AB6" s="362"/>
      <c r="AC6" s="359"/>
      <c r="AD6" s="500"/>
      <c r="AE6" s="358"/>
      <c r="AF6" s="362"/>
      <c r="AG6" s="359"/>
      <c r="AH6" s="500"/>
      <c r="AI6" s="358"/>
      <c r="AJ6" s="362"/>
      <c r="AK6" s="359"/>
      <c r="AL6" s="500"/>
      <c r="AM6" s="354"/>
      <c r="AN6" s="355"/>
      <c r="AO6" s="356"/>
      <c r="AP6" s="500"/>
      <c r="AQ6" s="354"/>
      <c r="AR6" s="355"/>
      <c r="AS6" s="356"/>
      <c r="AT6" s="500"/>
      <c r="AU6" s="358"/>
      <c r="AV6" s="362"/>
      <c r="AW6" s="359"/>
      <c r="AX6" s="500"/>
      <c r="AY6" s="358"/>
      <c r="AZ6" s="362"/>
      <c r="BA6" s="359"/>
      <c r="BB6" s="500"/>
      <c r="BC6" s="358"/>
      <c r="BD6" s="362"/>
      <c r="BE6" s="359"/>
      <c r="BF6" s="500"/>
      <c r="BG6" s="358"/>
      <c r="BH6" s="362"/>
      <c r="BI6" s="359"/>
      <c r="BJ6" s="500"/>
      <c r="BK6" s="358"/>
      <c r="BL6" s="362"/>
      <c r="BM6" s="359"/>
      <c r="BN6" s="500"/>
      <c r="BO6" s="358"/>
      <c r="BP6" s="362"/>
      <c r="BQ6" s="359"/>
      <c r="BR6" s="500"/>
      <c r="BS6" s="358"/>
      <c r="BT6" s="362"/>
      <c r="BU6" s="359"/>
      <c r="BV6" s="500"/>
      <c r="BW6" s="358"/>
      <c r="BX6" s="362"/>
      <c r="BY6" s="359"/>
      <c r="BZ6" s="500"/>
      <c r="CA6" s="358"/>
      <c r="CB6" s="362"/>
      <c r="CC6" s="359"/>
      <c r="CD6" s="500"/>
      <c r="CE6" s="358"/>
      <c r="CF6" s="362"/>
      <c r="CG6" s="359"/>
      <c r="CH6" s="500"/>
      <c r="CI6" s="358"/>
      <c r="CJ6" s="362"/>
      <c r="CK6" s="359"/>
      <c r="CL6" s="485"/>
      <c r="CM6" s="241"/>
      <c r="CN6" s="243"/>
      <c r="CO6" s="242"/>
      <c r="CP6" s="485"/>
      <c r="CQ6" s="241"/>
      <c r="CR6" s="243"/>
      <c r="CS6" s="242"/>
      <c r="CT6" s="485"/>
      <c r="CU6" s="241"/>
      <c r="CV6" s="243"/>
      <c r="CW6" s="242"/>
      <c r="CX6" s="485"/>
      <c r="CY6" s="241"/>
      <c r="CZ6" s="243"/>
      <c r="DA6" s="242"/>
      <c r="DB6" s="485"/>
      <c r="DC6" s="241"/>
      <c r="DD6" s="243"/>
      <c r="DE6" s="242"/>
      <c r="DF6" s="485"/>
      <c r="DG6" s="241"/>
      <c r="DH6" s="243"/>
      <c r="DI6" s="242"/>
    </row>
    <row r="7" spans="1:113" ht="3" hidden="1" customHeight="1" x14ac:dyDescent="0.2">
      <c r="G7" s="115"/>
      <c r="H7" s="116"/>
      <c r="I7" s="440"/>
      <c r="L7" s="118">
        <v>0.98395833333333305</v>
      </c>
      <c r="M7" s="119"/>
      <c r="Q7" s="119"/>
      <c r="U7" s="119"/>
      <c r="Y7" s="119"/>
      <c r="AC7" s="114"/>
      <c r="AG7" s="114"/>
      <c r="AK7" s="114"/>
      <c r="AO7" s="114"/>
      <c r="AS7" s="114"/>
      <c r="AW7" s="114"/>
      <c r="BA7" s="114"/>
      <c r="BE7" s="114"/>
      <c r="BI7" s="114"/>
      <c r="BM7" s="114"/>
      <c r="BQ7" s="114"/>
      <c r="BU7" s="114"/>
      <c r="BY7" s="114"/>
      <c r="CC7" s="114"/>
      <c r="CG7" s="114"/>
      <c r="CK7" s="114"/>
      <c r="CO7" s="114"/>
      <c r="CS7" s="114"/>
      <c r="CT7" s="122"/>
      <c r="CU7" s="122"/>
      <c r="CV7" s="123"/>
      <c r="CW7" s="124"/>
      <c r="CX7" s="122"/>
      <c r="CY7" s="122"/>
      <c r="CZ7" s="123"/>
      <c r="DA7" s="124"/>
      <c r="DB7" s="122"/>
      <c r="DC7" s="122"/>
      <c r="DD7" s="123"/>
      <c r="DE7" s="124"/>
      <c r="DF7" s="122"/>
      <c r="DG7" s="122"/>
      <c r="DH7" s="123"/>
      <c r="DI7" s="124"/>
    </row>
    <row r="8" spans="1:113" s="125" customFormat="1" ht="12.75" hidden="1" customHeight="1" x14ac:dyDescent="0.2">
      <c r="C8" s="126"/>
      <c r="D8" s="126"/>
      <c r="E8" s="126"/>
      <c r="F8" s="564"/>
      <c r="G8" s="128"/>
      <c r="H8" s="128"/>
      <c r="I8" s="441"/>
      <c r="J8" s="129"/>
      <c r="K8" s="127"/>
      <c r="L8" s="130"/>
      <c r="M8" s="133">
        <v>2000</v>
      </c>
      <c r="N8" s="127"/>
      <c r="O8" s="127" t="s">
        <v>2</v>
      </c>
      <c r="P8" s="132"/>
      <c r="Q8" s="133">
        <v>1800</v>
      </c>
      <c r="R8" s="127" t="s">
        <v>102</v>
      </c>
      <c r="S8" s="127" t="s">
        <v>2</v>
      </c>
      <c r="T8" s="132"/>
      <c r="U8" s="133">
        <v>1800</v>
      </c>
      <c r="V8" s="127" t="s">
        <v>102</v>
      </c>
      <c r="W8" s="127" t="s">
        <v>2</v>
      </c>
      <c r="X8" s="132"/>
      <c r="Y8" s="133">
        <v>1800</v>
      </c>
      <c r="Z8" s="127"/>
      <c r="AA8" s="127" t="s">
        <v>2</v>
      </c>
      <c r="AB8" s="134"/>
      <c r="AC8" s="26">
        <v>2000</v>
      </c>
      <c r="AD8" s="111"/>
      <c r="AE8" s="111" t="s">
        <v>2</v>
      </c>
      <c r="AF8" s="121"/>
      <c r="AG8" s="26">
        <v>2000</v>
      </c>
      <c r="AH8" s="111"/>
      <c r="AI8" s="111" t="s">
        <v>2</v>
      </c>
      <c r="AJ8" s="121"/>
      <c r="AK8" s="26">
        <v>2000</v>
      </c>
      <c r="AL8" s="136"/>
      <c r="AM8" s="136" t="s">
        <v>2</v>
      </c>
      <c r="AN8" s="137"/>
      <c r="AO8" s="138">
        <v>2200</v>
      </c>
      <c r="AP8" s="136"/>
      <c r="AQ8" s="136" t="s">
        <v>2</v>
      </c>
      <c r="AR8" s="137"/>
      <c r="AS8" s="138">
        <v>2200</v>
      </c>
      <c r="AT8" s="136"/>
      <c r="AU8" s="136" t="s">
        <v>2</v>
      </c>
      <c r="AV8" s="137"/>
      <c r="AW8" s="138">
        <v>2200</v>
      </c>
      <c r="AX8" s="136"/>
      <c r="AY8" s="136" t="s">
        <v>2</v>
      </c>
      <c r="AZ8" s="137"/>
      <c r="BA8" s="138">
        <v>2100</v>
      </c>
      <c r="BB8" s="136"/>
      <c r="BC8" s="136" t="s">
        <v>2</v>
      </c>
      <c r="BD8" s="137"/>
      <c r="BE8" s="138">
        <v>2100</v>
      </c>
      <c r="BF8" s="136"/>
      <c r="BG8" s="136" t="s">
        <v>2</v>
      </c>
      <c r="BH8" s="137"/>
      <c r="BI8" s="139">
        <v>2000</v>
      </c>
      <c r="BJ8" s="136"/>
      <c r="BK8" s="136" t="s">
        <v>2</v>
      </c>
      <c r="BL8" s="137"/>
      <c r="BM8" s="140">
        <v>2000</v>
      </c>
      <c r="BN8" s="136"/>
      <c r="BO8" s="136" t="s">
        <v>2</v>
      </c>
      <c r="BP8" s="137"/>
      <c r="BQ8" s="140">
        <v>2000</v>
      </c>
      <c r="BR8" s="136"/>
      <c r="BS8" s="136" t="s">
        <v>2</v>
      </c>
      <c r="BT8" s="137"/>
      <c r="BU8" s="140">
        <v>2000</v>
      </c>
      <c r="BV8" s="136"/>
      <c r="BW8" s="136" t="s">
        <v>2</v>
      </c>
      <c r="BX8" s="137"/>
      <c r="BY8" s="140">
        <v>2000</v>
      </c>
      <c r="BZ8" s="136"/>
      <c r="CA8" s="136" t="s">
        <v>2</v>
      </c>
      <c r="CB8" s="137"/>
      <c r="CC8" s="140">
        <v>2000</v>
      </c>
      <c r="CD8" s="141"/>
      <c r="CE8" s="141" t="s">
        <v>2</v>
      </c>
      <c r="CF8" s="142"/>
      <c r="CG8" s="140">
        <v>2000</v>
      </c>
      <c r="CH8" s="141"/>
      <c r="CI8" s="141" t="s">
        <v>2</v>
      </c>
      <c r="CJ8" s="142"/>
      <c r="CK8" s="140">
        <v>2000</v>
      </c>
      <c r="CL8" s="141"/>
      <c r="CM8" s="141" t="s">
        <v>2</v>
      </c>
      <c r="CN8" s="142"/>
      <c r="CO8" s="140">
        <v>2000</v>
      </c>
      <c r="CP8" s="141"/>
      <c r="CQ8" s="141" t="s">
        <v>2</v>
      </c>
      <c r="CR8" s="142"/>
      <c r="CS8" s="140">
        <v>2000</v>
      </c>
      <c r="CT8" s="141"/>
      <c r="CU8" s="141" t="s">
        <v>2</v>
      </c>
      <c r="CV8" s="142"/>
      <c r="CW8" s="138">
        <v>2000</v>
      </c>
      <c r="CX8" s="141"/>
      <c r="CY8" s="141" t="s">
        <v>2</v>
      </c>
      <c r="CZ8" s="142"/>
      <c r="DA8" s="138">
        <v>2000</v>
      </c>
      <c r="DB8" s="141"/>
      <c r="DC8" s="141" t="s">
        <v>2</v>
      </c>
      <c r="DD8" s="142"/>
      <c r="DE8" s="138">
        <v>2000</v>
      </c>
      <c r="DF8" s="141"/>
      <c r="DG8" s="141" t="s">
        <v>2</v>
      </c>
      <c r="DH8" s="142"/>
      <c r="DI8" s="138">
        <v>2000</v>
      </c>
    </row>
    <row r="9" spans="1:113" s="125" customFormat="1" ht="12.75" hidden="1" customHeight="1" x14ac:dyDescent="0.2">
      <c r="C9" s="126"/>
      <c r="D9" s="126"/>
      <c r="E9" s="126"/>
      <c r="F9" s="564"/>
      <c r="G9" s="128"/>
      <c r="H9" s="128"/>
      <c r="I9" s="441"/>
      <c r="J9" s="129"/>
      <c r="K9" s="127"/>
      <c r="L9" s="130"/>
      <c r="M9" s="138">
        <v>1600</v>
      </c>
      <c r="N9" s="127"/>
      <c r="O9" s="127" t="s">
        <v>3</v>
      </c>
      <c r="P9" s="132"/>
      <c r="Q9" s="138">
        <v>1600</v>
      </c>
      <c r="R9" s="127" t="s">
        <v>105</v>
      </c>
      <c r="S9" s="127" t="s">
        <v>3</v>
      </c>
      <c r="T9" s="132"/>
      <c r="U9" s="138">
        <v>1440</v>
      </c>
      <c r="V9" s="127" t="s">
        <v>103</v>
      </c>
      <c r="W9" s="127" t="s">
        <v>3</v>
      </c>
      <c r="X9" s="132"/>
      <c r="Y9" s="138">
        <v>1600</v>
      </c>
      <c r="Z9" s="127"/>
      <c r="AA9" s="127" t="s">
        <v>3</v>
      </c>
      <c r="AB9" s="134"/>
      <c r="AC9" s="138">
        <v>1600</v>
      </c>
      <c r="AD9" s="127"/>
      <c r="AE9" s="127" t="s">
        <v>3</v>
      </c>
      <c r="AF9" s="134"/>
      <c r="AG9" s="138">
        <v>1600</v>
      </c>
      <c r="AH9" s="127"/>
      <c r="AI9" s="127" t="s">
        <v>3</v>
      </c>
      <c r="AJ9" s="134"/>
      <c r="AK9" s="138">
        <v>1600</v>
      </c>
      <c r="AL9" s="136"/>
      <c r="AM9" s="136" t="s">
        <v>3</v>
      </c>
      <c r="AN9" s="137"/>
      <c r="AO9" s="138">
        <v>1760.0000000000002</v>
      </c>
      <c r="AP9" s="136"/>
      <c r="AQ9" s="136" t="s">
        <v>3</v>
      </c>
      <c r="AR9" s="137"/>
      <c r="AS9" s="138">
        <v>1760.0000000000002</v>
      </c>
      <c r="AT9" s="136"/>
      <c r="AU9" s="136" t="s">
        <v>3</v>
      </c>
      <c r="AV9" s="137"/>
      <c r="AW9" s="138">
        <v>1496.0000000000002</v>
      </c>
      <c r="AX9" s="136"/>
      <c r="AY9" s="136" t="s">
        <v>3</v>
      </c>
      <c r="AZ9" s="137"/>
      <c r="BA9" s="138">
        <v>1680</v>
      </c>
      <c r="BB9" s="136"/>
      <c r="BC9" s="136" t="s">
        <v>3</v>
      </c>
      <c r="BD9" s="137"/>
      <c r="BE9" s="138">
        <v>1680</v>
      </c>
      <c r="BF9" s="136"/>
      <c r="BG9" s="136"/>
      <c r="BH9" s="137"/>
      <c r="BI9" s="139">
        <v>1600</v>
      </c>
      <c r="BJ9" s="136"/>
      <c r="BK9" s="136"/>
      <c r="BL9" s="137"/>
      <c r="BM9" s="140">
        <v>1280</v>
      </c>
      <c r="BN9" s="136"/>
      <c r="BO9" s="136" t="s">
        <v>3</v>
      </c>
      <c r="BP9" s="137"/>
      <c r="BQ9" s="138">
        <v>1280</v>
      </c>
      <c r="BR9" s="136"/>
      <c r="BS9" s="136" t="s">
        <v>3</v>
      </c>
      <c r="BT9" s="137"/>
      <c r="BU9" s="138">
        <v>1280</v>
      </c>
      <c r="BV9" s="136"/>
      <c r="BW9" s="136" t="s">
        <v>3</v>
      </c>
      <c r="BX9" s="137"/>
      <c r="BY9" s="138">
        <v>1280</v>
      </c>
      <c r="BZ9" s="136"/>
      <c r="CA9" s="136" t="s">
        <v>3</v>
      </c>
      <c r="CB9" s="137"/>
      <c r="CC9" s="138">
        <v>1600</v>
      </c>
      <c r="CD9" s="141"/>
      <c r="CE9" s="141" t="s">
        <v>3</v>
      </c>
      <c r="CF9" s="142"/>
      <c r="CG9" s="138">
        <v>1600</v>
      </c>
      <c r="CH9" s="141"/>
      <c r="CI9" s="141" t="s">
        <v>3</v>
      </c>
      <c r="CJ9" s="142"/>
      <c r="CK9" s="138">
        <v>1600</v>
      </c>
      <c r="CL9" s="141"/>
      <c r="CM9" s="141" t="s">
        <v>3</v>
      </c>
      <c r="CN9" s="142"/>
      <c r="CO9" s="138">
        <v>1600</v>
      </c>
      <c r="CP9" s="141"/>
      <c r="CQ9" s="141" t="s">
        <v>3</v>
      </c>
      <c r="CR9" s="142"/>
      <c r="CS9" s="138">
        <v>1600</v>
      </c>
      <c r="CT9" s="141"/>
      <c r="CU9" s="141" t="s">
        <v>3</v>
      </c>
      <c r="CV9" s="142"/>
      <c r="CW9" s="138">
        <v>1440</v>
      </c>
      <c r="CX9" s="141"/>
      <c r="CY9" s="141" t="s">
        <v>3</v>
      </c>
      <c r="CZ9" s="142"/>
      <c r="DA9" s="138">
        <v>1440</v>
      </c>
      <c r="DB9" s="141"/>
      <c r="DC9" s="141" t="s">
        <v>3</v>
      </c>
      <c r="DD9" s="142"/>
      <c r="DE9" s="138">
        <v>1600</v>
      </c>
      <c r="DF9" s="141"/>
      <c r="DG9" s="141" t="s">
        <v>3</v>
      </c>
      <c r="DH9" s="142"/>
      <c r="DI9" s="138">
        <v>1600</v>
      </c>
    </row>
    <row r="10" spans="1:113" s="125" customFormat="1" ht="12.75" hidden="1" customHeight="1" x14ac:dyDescent="0.2">
      <c r="C10" s="126"/>
      <c r="D10" s="126"/>
      <c r="E10" s="126"/>
      <c r="F10" s="564"/>
      <c r="G10" s="128"/>
      <c r="H10" s="128"/>
      <c r="I10" s="441"/>
      <c r="J10" s="129"/>
      <c r="K10" s="127"/>
      <c r="L10" s="130"/>
      <c r="M10" s="131"/>
      <c r="N10" s="127"/>
      <c r="O10" s="127"/>
      <c r="P10" s="132"/>
      <c r="Q10" s="133"/>
      <c r="R10" s="127"/>
      <c r="S10" s="127"/>
      <c r="T10" s="132"/>
      <c r="U10" s="138"/>
      <c r="V10" s="127"/>
      <c r="W10" s="127"/>
      <c r="X10" s="132"/>
      <c r="Y10" s="138"/>
      <c r="Z10" s="127"/>
      <c r="AA10" s="127" t="s">
        <v>156</v>
      </c>
      <c r="AB10" s="134"/>
      <c r="AC10" s="138">
        <v>1120</v>
      </c>
      <c r="AD10" s="127"/>
      <c r="AE10" s="127" t="s">
        <v>156</v>
      </c>
      <c r="AF10" s="134"/>
      <c r="AG10" s="138">
        <v>1120</v>
      </c>
      <c r="AH10" s="127"/>
      <c r="AI10" s="127" t="s">
        <v>156</v>
      </c>
      <c r="AJ10" s="134"/>
      <c r="AK10" s="138">
        <v>1120</v>
      </c>
      <c r="AL10" s="136"/>
      <c r="AM10" s="136" t="s">
        <v>156</v>
      </c>
      <c r="AN10" s="137"/>
      <c r="AO10" s="138">
        <v>1232</v>
      </c>
      <c r="AP10" s="136"/>
      <c r="AQ10" s="136"/>
      <c r="AR10" s="137"/>
      <c r="AS10" s="138">
        <v>1386</v>
      </c>
      <c r="AT10" s="136"/>
      <c r="AU10" s="136" t="s">
        <v>156</v>
      </c>
      <c r="AV10" s="137"/>
      <c r="AW10" s="138">
        <v>1760.0000000000002</v>
      </c>
      <c r="AX10" s="136"/>
      <c r="AY10" s="136" t="s">
        <v>156</v>
      </c>
      <c r="AZ10" s="137"/>
      <c r="BA10" s="138" t="e">
        <v>#DIV/0!</v>
      </c>
      <c r="BB10" s="136"/>
      <c r="BC10" s="136" t="s">
        <v>156</v>
      </c>
      <c r="BD10" s="137"/>
      <c r="BE10" s="138">
        <v>1470</v>
      </c>
      <c r="BF10" s="136"/>
      <c r="BG10" s="136"/>
      <c r="BH10" s="137"/>
      <c r="BI10" s="139"/>
      <c r="BJ10" s="136"/>
      <c r="BK10" s="136"/>
      <c r="BL10" s="137"/>
      <c r="BM10" s="140">
        <v>1400</v>
      </c>
      <c r="BN10" s="136"/>
      <c r="BO10" s="136"/>
      <c r="BP10" s="137"/>
      <c r="BQ10" s="138">
        <v>1400</v>
      </c>
      <c r="BR10" s="136"/>
      <c r="BS10" s="136"/>
      <c r="BT10" s="137"/>
      <c r="BU10" s="138">
        <v>1400</v>
      </c>
      <c r="BV10" s="136"/>
      <c r="BW10" s="136" t="s">
        <v>156</v>
      </c>
      <c r="BX10" s="137"/>
      <c r="BY10" s="138">
        <v>1400</v>
      </c>
      <c r="BZ10" s="136"/>
      <c r="CA10" s="136" t="s">
        <v>156</v>
      </c>
      <c r="CB10" s="137"/>
      <c r="CC10" s="138">
        <v>979.99999999999989</v>
      </c>
      <c r="CD10" s="141"/>
      <c r="CE10" s="141" t="s">
        <v>156</v>
      </c>
      <c r="CF10" s="142"/>
      <c r="CG10" s="138">
        <v>979.99999999999989</v>
      </c>
      <c r="CH10" s="141"/>
      <c r="CI10" s="141" t="s">
        <v>156</v>
      </c>
      <c r="CJ10" s="142"/>
      <c r="CK10" s="138" t="e">
        <v>#REF!</v>
      </c>
      <c r="CL10" s="141"/>
      <c r="CM10" s="141"/>
      <c r="CN10" s="142"/>
      <c r="CO10" s="138"/>
      <c r="CP10" s="141"/>
      <c r="CQ10" s="141" t="s">
        <v>156</v>
      </c>
      <c r="CR10" s="142"/>
      <c r="CS10" s="138">
        <v>1400</v>
      </c>
      <c r="CT10" s="141"/>
      <c r="CU10" s="141"/>
      <c r="CV10" s="142"/>
      <c r="CW10" s="138"/>
      <c r="CX10" s="141"/>
      <c r="CY10" s="141"/>
      <c r="CZ10" s="142"/>
      <c r="DA10" s="138"/>
      <c r="DB10" s="141"/>
      <c r="DC10" s="141"/>
      <c r="DD10" s="142"/>
      <c r="DE10" s="138"/>
      <c r="DF10" s="141"/>
      <c r="DG10" s="141"/>
      <c r="DH10" s="142"/>
      <c r="DI10" s="138"/>
    </row>
    <row r="11" spans="1:113" s="125" customFormat="1" ht="12.75" hidden="1" customHeight="1" x14ac:dyDescent="0.2">
      <c r="C11" s="126"/>
      <c r="D11" s="126"/>
      <c r="E11" s="126"/>
      <c r="F11" s="564"/>
      <c r="G11" s="128"/>
      <c r="H11" s="128"/>
      <c r="I11" s="441"/>
      <c r="J11" s="129"/>
      <c r="K11" s="127"/>
      <c r="L11" s="130"/>
      <c r="M11" s="131"/>
      <c r="N11" s="127"/>
      <c r="O11" s="127"/>
      <c r="P11" s="132"/>
      <c r="Q11" s="133"/>
      <c r="R11" s="127"/>
      <c r="S11" s="127"/>
      <c r="T11" s="132"/>
      <c r="U11" s="133"/>
      <c r="V11" s="127"/>
      <c r="W11" s="127"/>
      <c r="X11" s="132"/>
      <c r="Y11" s="133"/>
      <c r="Z11" s="127"/>
      <c r="AA11" s="127" t="s">
        <v>171</v>
      </c>
      <c r="AB11" s="134"/>
      <c r="AC11" s="138" t="e">
        <v>#REF!</v>
      </c>
      <c r="AD11" s="127"/>
      <c r="AE11" s="127" t="s">
        <v>171</v>
      </c>
      <c r="AF11" s="134"/>
      <c r="AG11" s="138" t="e">
        <v>#REF!</v>
      </c>
      <c r="AH11" s="127"/>
      <c r="AI11" s="127" t="s">
        <v>171</v>
      </c>
      <c r="AJ11" s="134"/>
      <c r="AK11" s="135" t="e">
        <v>#REF!</v>
      </c>
      <c r="AL11" s="136"/>
      <c r="AM11" s="136"/>
      <c r="AN11" s="137"/>
      <c r="AO11" s="138">
        <v>1320</v>
      </c>
      <c r="AP11" s="136"/>
      <c r="AQ11" s="136"/>
      <c r="AR11" s="137"/>
      <c r="AS11" s="138" t="e">
        <v>#NAME?</v>
      </c>
      <c r="AT11" s="136"/>
      <c r="AU11" s="136"/>
      <c r="AV11" s="137"/>
      <c r="AW11" s="138">
        <v>1540.0000000000002</v>
      </c>
      <c r="AX11" s="136"/>
      <c r="AY11" s="136"/>
      <c r="AZ11" s="137"/>
      <c r="BA11" s="139"/>
      <c r="BB11" s="136"/>
      <c r="BC11" s="136"/>
      <c r="BD11" s="137"/>
      <c r="BE11" s="139"/>
      <c r="BF11" s="136"/>
      <c r="BG11" s="136"/>
      <c r="BH11" s="137"/>
      <c r="BI11" s="139"/>
      <c r="BJ11" s="136"/>
      <c r="BK11" s="136"/>
      <c r="BL11" s="137"/>
      <c r="BM11" s="139"/>
      <c r="BN11" s="136"/>
      <c r="BO11" s="136"/>
      <c r="BP11" s="137"/>
      <c r="BQ11" s="139"/>
      <c r="BR11" s="136"/>
      <c r="BS11" s="136"/>
      <c r="BT11" s="137"/>
      <c r="BU11" s="139"/>
      <c r="BV11" s="136"/>
      <c r="BW11" s="136"/>
      <c r="BX11" s="137"/>
      <c r="BY11" s="139"/>
      <c r="BZ11" s="136"/>
      <c r="CA11" s="136"/>
      <c r="CB11" s="137"/>
      <c r="CC11" s="139"/>
      <c r="CD11" s="141"/>
      <c r="CE11" s="141" t="s">
        <v>171</v>
      </c>
      <c r="CF11" s="142"/>
      <c r="CG11" s="138" t="e">
        <v>#NAME?</v>
      </c>
      <c r="CH11" s="141"/>
      <c r="CI11" s="141" t="s">
        <v>171</v>
      </c>
      <c r="CJ11" s="142"/>
      <c r="CK11" s="138" t="e">
        <v>#REF!</v>
      </c>
      <c r="CL11" s="141"/>
      <c r="CM11" s="141"/>
      <c r="CN11" s="142"/>
      <c r="CO11" s="140"/>
      <c r="CP11" s="141"/>
      <c r="CQ11" s="141"/>
      <c r="CR11" s="142"/>
      <c r="CS11" s="140"/>
      <c r="CT11" s="141"/>
      <c r="CU11" s="141"/>
      <c r="CV11" s="142"/>
      <c r="CW11" s="140"/>
      <c r="CX11" s="141"/>
      <c r="CY11" s="141"/>
      <c r="CZ11" s="142"/>
      <c r="DA11" s="140"/>
      <c r="DB11" s="143"/>
      <c r="DC11" s="143"/>
      <c r="DD11" s="144"/>
      <c r="DE11" s="145"/>
      <c r="DF11" s="143"/>
      <c r="DG11" s="143"/>
      <c r="DH11" s="144"/>
      <c r="DI11" s="145"/>
    </row>
    <row r="12" spans="1:113" s="125" customFormat="1" ht="12.75" hidden="1" customHeight="1" x14ac:dyDescent="0.2">
      <c r="C12" s="126"/>
      <c r="D12" s="126"/>
      <c r="E12" s="126"/>
      <c r="F12" s="564"/>
      <c r="G12" s="128"/>
      <c r="H12" s="128"/>
      <c r="I12" s="441"/>
      <c r="J12" s="129"/>
      <c r="K12" s="127"/>
      <c r="L12" s="130"/>
      <c r="M12" s="131"/>
      <c r="N12" s="127"/>
      <c r="O12" s="127"/>
      <c r="P12" s="132"/>
      <c r="Q12" s="133"/>
      <c r="R12" s="127"/>
      <c r="S12" s="127"/>
      <c r="T12" s="132"/>
      <c r="U12" s="133"/>
      <c r="V12" s="127"/>
      <c r="W12" s="127"/>
      <c r="X12" s="132"/>
      <c r="Y12" s="133"/>
      <c r="Z12" s="127"/>
      <c r="AA12" s="127"/>
      <c r="AB12" s="134"/>
      <c r="AD12" s="127"/>
      <c r="AE12" s="127"/>
      <c r="AF12" s="134"/>
      <c r="AG12" s="146"/>
      <c r="AH12" s="127"/>
      <c r="AI12" s="127"/>
      <c r="AJ12" s="134"/>
      <c r="AK12" s="146"/>
      <c r="AL12" s="136"/>
      <c r="AM12" s="136"/>
      <c r="AN12" s="137"/>
      <c r="AO12" s="138" t="e">
        <v>#NAME?</v>
      </c>
      <c r="AP12" s="136"/>
      <c r="AQ12" s="136"/>
      <c r="AR12" s="137"/>
      <c r="AS12" s="139"/>
      <c r="AT12" s="136"/>
      <c r="AU12" s="136"/>
      <c r="AV12" s="137"/>
      <c r="AW12" s="139"/>
      <c r="AX12" s="136"/>
      <c r="AY12" s="136"/>
      <c r="AZ12" s="137"/>
      <c r="BA12" s="139"/>
      <c r="BB12" s="136"/>
      <c r="BC12" s="136"/>
      <c r="BD12" s="137"/>
      <c r="BE12" s="139"/>
      <c r="BF12" s="136"/>
      <c r="BG12" s="136"/>
      <c r="BH12" s="137"/>
      <c r="BI12" s="139"/>
      <c r="BJ12" s="136"/>
      <c r="BK12" s="136"/>
      <c r="BL12" s="137"/>
      <c r="BM12" s="139"/>
      <c r="BN12" s="136"/>
      <c r="BO12" s="136"/>
      <c r="BP12" s="137"/>
      <c r="BQ12" s="139"/>
      <c r="BR12" s="136"/>
      <c r="BS12" s="136"/>
      <c r="BT12" s="137"/>
      <c r="BU12" s="139"/>
      <c r="BV12" s="136"/>
      <c r="BW12" s="136"/>
      <c r="BX12" s="137"/>
      <c r="BY12" s="139"/>
      <c r="BZ12" s="136"/>
      <c r="CA12" s="136"/>
      <c r="CB12" s="137"/>
      <c r="CC12" s="139"/>
      <c r="CD12" s="141"/>
      <c r="CE12" s="141"/>
      <c r="CF12" s="142"/>
      <c r="CG12" s="140"/>
      <c r="CH12" s="141"/>
      <c r="CI12" s="141"/>
      <c r="CJ12" s="142"/>
      <c r="CK12" s="140"/>
      <c r="CL12" s="141"/>
      <c r="CM12" s="141"/>
      <c r="CN12" s="142"/>
      <c r="CO12" s="140"/>
      <c r="CP12" s="141"/>
      <c r="CQ12" s="141"/>
      <c r="CR12" s="142"/>
      <c r="CS12" s="140"/>
      <c r="CT12" s="141"/>
      <c r="CU12" s="141"/>
      <c r="CV12" s="142"/>
      <c r="CW12" s="140"/>
      <c r="CX12" s="141"/>
      <c r="CY12" s="141"/>
      <c r="CZ12" s="142"/>
      <c r="DA12" s="140"/>
      <c r="DB12" s="143"/>
      <c r="DC12" s="143"/>
      <c r="DD12" s="144"/>
      <c r="DE12" s="145"/>
      <c r="DF12" s="143"/>
      <c r="DG12" s="143"/>
      <c r="DH12" s="144"/>
      <c r="DI12" s="145"/>
    </row>
    <row r="13" spans="1:113" ht="4.5" hidden="1" customHeight="1" x14ac:dyDescent="0.2"/>
    <row r="14" spans="1:113" x14ac:dyDescent="0.2">
      <c r="A14" s="148">
        <v>1</v>
      </c>
      <c r="B14" s="297" t="s">
        <v>546</v>
      </c>
      <c r="C14" s="110" t="s">
        <v>9</v>
      </c>
      <c r="D14" s="110" t="s">
        <v>20</v>
      </c>
      <c r="F14" s="565"/>
      <c r="G14" s="149">
        <v>13425.965654426804</v>
      </c>
      <c r="H14" s="150">
        <v>13425.965654426804</v>
      </c>
      <c r="I14" s="151">
        <v>17</v>
      </c>
      <c r="J14" s="281" t="s">
        <v>234</v>
      </c>
      <c r="K14" s="281" t="s">
        <v>2</v>
      </c>
      <c r="L14" s="225">
        <v>3.0231481481481481E-2</v>
      </c>
      <c r="M14" s="26">
        <v>843.22409211691763</v>
      </c>
      <c r="N14" s="281"/>
      <c r="O14" s="281"/>
      <c r="P14" s="232"/>
      <c r="Q14" s="235"/>
      <c r="R14" s="226"/>
      <c r="S14" s="226"/>
      <c r="T14" s="227"/>
      <c r="U14" s="80"/>
      <c r="V14" s="226"/>
      <c r="W14" s="226"/>
      <c r="X14" s="232"/>
      <c r="Y14" s="236"/>
      <c r="Z14" s="226" t="s">
        <v>544</v>
      </c>
      <c r="AA14" s="226" t="s">
        <v>2</v>
      </c>
      <c r="AB14" s="227">
        <v>1.7037037037037038E-2</v>
      </c>
      <c r="AC14" s="26">
        <v>1000</v>
      </c>
      <c r="AD14" s="226" t="s">
        <v>544</v>
      </c>
      <c r="AE14" s="226" t="s">
        <v>2</v>
      </c>
      <c r="AF14" s="227">
        <v>3.8425925925925926E-2</v>
      </c>
      <c r="AG14" s="26">
        <v>1000</v>
      </c>
      <c r="AH14" s="226" t="s">
        <v>544</v>
      </c>
      <c r="AI14" s="226" t="s">
        <v>2</v>
      </c>
      <c r="AJ14" s="227" t="s">
        <v>352</v>
      </c>
      <c r="AK14" s="437">
        <v>0</v>
      </c>
      <c r="AL14" s="228" t="s">
        <v>234</v>
      </c>
      <c r="AM14" s="388" t="s">
        <v>2</v>
      </c>
      <c r="AN14" s="3">
        <v>2.7523148148148147E-2</v>
      </c>
      <c r="AO14" s="138">
        <v>909.52146028613731</v>
      </c>
      <c r="AP14" s="228" t="s">
        <v>234</v>
      </c>
      <c r="AQ14" s="229" t="s">
        <v>2</v>
      </c>
      <c r="AR14" s="386">
        <v>4.2986111111111114E-2</v>
      </c>
      <c r="AS14" s="138">
        <v>877.00777202072561</v>
      </c>
      <c r="AT14" s="228" t="s">
        <v>234</v>
      </c>
      <c r="AU14" s="230" t="s">
        <v>2</v>
      </c>
      <c r="AV14" s="387" t="s">
        <v>352</v>
      </c>
      <c r="AW14" s="438">
        <v>0</v>
      </c>
      <c r="AX14" s="229" t="s">
        <v>396</v>
      </c>
      <c r="AY14" s="229" t="s">
        <v>2</v>
      </c>
      <c r="AZ14" s="3">
        <v>1.5324074074074073E-2</v>
      </c>
      <c r="BA14" s="138">
        <v>991.38755980861254</v>
      </c>
      <c r="BB14" s="229" t="s">
        <v>396</v>
      </c>
      <c r="BC14" s="229" t="s">
        <v>2</v>
      </c>
      <c r="BD14" s="3">
        <v>5.4317129629629625E-2</v>
      </c>
      <c r="BE14" s="138">
        <v>925.91136526090054</v>
      </c>
      <c r="BF14" s="229" t="s">
        <v>396</v>
      </c>
      <c r="BG14" s="229" t="s">
        <v>2</v>
      </c>
      <c r="BH14" s="3">
        <v>3.3796296296296297E-2</v>
      </c>
      <c r="BI14" s="80">
        <v>958.2590082054943</v>
      </c>
      <c r="BJ14" s="229" t="s">
        <v>678</v>
      </c>
      <c r="BK14" s="229" t="s">
        <v>2</v>
      </c>
      <c r="BL14" s="107">
        <v>1.877314814814815E-2</v>
      </c>
      <c r="BM14" s="140">
        <v>1000</v>
      </c>
      <c r="BN14" s="229" t="s">
        <v>678</v>
      </c>
      <c r="BO14" s="229" t="s">
        <v>2</v>
      </c>
      <c r="BP14" s="3">
        <v>4.2013888888888885E-2</v>
      </c>
      <c r="BQ14" s="140">
        <v>1000</v>
      </c>
      <c r="BR14" s="229" t="s">
        <v>678</v>
      </c>
      <c r="BS14" s="229" t="s">
        <v>2</v>
      </c>
      <c r="BT14" s="392">
        <v>5.4317129629629625E-2</v>
      </c>
      <c r="BU14" s="140">
        <v>1000</v>
      </c>
      <c r="BV14" s="229" t="s">
        <v>678</v>
      </c>
      <c r="BW14" s="229" t="s">
        <v>2</v>
      </c>
      <c r="BX14" s="386" t="s">
        <v>352</v>
      </c>
      <c r="BY14" s="140">
        <v>0</v>
      </c>
      <c r="BZ14" s="387" t="s">
        <v>721</v>
      </c>
      <c r="CA14" s="228" t="s">
        <v>2</v>
      </c>
      <c r="CB14" s="386">
        <v>2.478009259259259E-2</v>
      </c>
      <c r="CC14" s="140">
        <v>1000</v>
      </c>
      <c r="CD14" s="387" t="s">
        <v>721</v>
      </c>
      <c r="CE14" s="228" t="s">
        <v>2</v>
      </c>
      <c r="CF14" s="386">
        <v>3.108796296296296E-2</v>
      </c>
      <c r="CG14" s="140">
        <v>1000</v>
      </c>
      <c r="CH14" t="s">
        <v>754</v>
      </c>
      <c r="CI14" t="s">
        <v>2</v>
      </c>
      <c r="CJ14" s="3">
        <v>3.0543981481481481E-2</v>
      </c>
      <c r="CK14" s="140">
        <v>920.65439672801631</v>
      </c>
      <c r="CL14" s="226"/>
      <c r="CM14" s="226"/>
      <c r="CN14" s="225"/>
      <c r="CO14" s="80"/>
      <c r="CP14" s="226"/>
      <c r="CQ14" s="226"/>
      <c r="CR14" s="225"/>
      <c r="CS14" s="80"/>
      <c r="CT14" s="226"/>
      <c r="CU14" s="226"/>
      <c r="CV14" s="232"/>
      <c r="CW14" s="80"/>
      <c r="CX14" s="226"/>
      <c r="CY14" s="226"/>
      <c r="CZ14" s="232"/>
      <c r="DA14" s="80"/>
      <c r="DB14" s="226"/>
      <c r="DC14" s="226"/>
      <c r="DD14" s="225"/>
      <c r="DE14" s="80"/>
      <c r="DF14" s="226"/>
      <c r="DG14" s="226"/>
      <c r="DH14" s="225"/>
      <c r="DI14" s="80"/>
    </row>
    <row r="15" spans="1:113" x14ac:dyDescent="0.2">
      <c r="A15" s="148">
        <v>2</v>
      </c>
      <c r="B15" s="152" t="s">
        <v>81</v>
      </c>
      <c r="C15" s="110" t="s">
        <v>9</v>
      </c>
      <c r="D15" s="110" t="s">
        <v>20</v>
      </c>
      <c r="F15" s="565"/>
      <c r="G15" s="149">
        <v>11847.078311659598</v>
      </c>
      <c r="H15" s="150">
        <v>11847.078311659598</v>
      </c>
      <c r="I15" s="151">
        <v>13</v>
      </c>
      <c r="J15" s="229"/>
      <c r="K15" s="229"/>
      <c r="L15" s="228"/>
      <c r="M15" s="80"/>
      <c r="N15" s="226"/>
      <c r="O15" s="226"/>
      <c r="P15" s="232"/>
      <c r="Q15" s="235"/>
      <c r="R15" s="226"/>
      <c r="S15" s="226"/>
      <c r="T15" s="232"/>
      <c r="U15" s="80"/>
      <c r="V15" s="226"/>
      <c r="W15" s="226"/>
      <c r="X15" s="232"/>
      <c r="Y15" s="235"/>
      <c r="Z15" s="226" t="s">
        <v>544</v>
      </c>
      <c r="AA15" s="226" t="s">
        <v>2</v>
      </c>
      <c r="AB15" s="227">
        <v>1.982638888888889E-2</v>
      </c>
      <c r="AC15" s="26">
        <v>836.2771739130435</v>
      </c>
      <c r="AD15" s="226" t="s">
        <v>544</v>
      </c>
      <c r="AE15" s="226" t="s">
        <v>2</v>
      </c>
      <c r="AF15" s="227">
        <v>4.1157407407407406E-2</v>
      </c>
      <c r="AG15" s="26">
        <v>928.91566265060237</v>
      </c>
      <c r="AH15" s="226" t="s">
        <v>544</v>
      </c>
      <c r="AI15" s="226" t="s">
        <v>2</v>
      </c>
      <c r="AJ15" s="227">
        <v>4.1851851851851855E-2</v>
      </c>
      <c r="AK15" s="26">
        <v>931.75775480059087</v>
      </c>
      <c r="AL15" s="228" t="s">
        <v>234</v>
      </c>
      <c r="AM15" s="388" t="s">
        <v>2</v>
      </c>
      <c r="AN15" s="3">
        <v>2.4930555555555553E-2</v>
      </c>
      <c r="AO15" s="138">
        <v>1031.0804144055257</v>
      </c>
      <c r="AP15" s="228" t="s">
        <v>234</v>
      </c>
      <c r="AQ15" s="229" t="s">
        <v>2</v>
      </c>
      <c r="AR15" s="386">
        <v>4.3923611111111115E-2</v>
      </c>
      <c r="AS15" s="138">
        <v>848.15414507772039</v>
      </c>
      <c r="AT15" s="228" t="s">
        <v>234</v>
      </c>
      <c r="AU15" s="230" t="s">
        <v>2</v>
      </c>
      <c r="AV15" s="386">
        <v>8.7094907407407399E-2</v>
      </c>
      <c r="AW15" s="138">
        <v>955.07595127086802</v>
      </c>
      <c r="AX15" s="229" t="s">
        <v>396</v>
      </c>
      <c r="AY15" s="229" t="s">
        <v>2</v>
      </c>
      <c r="AZ15" s="3">
        <v>1.5729166666666666E-2</v>
      </c>
      <c r="BA15" s="138">
        <v>962.08133971291875</v>
      </c>
      <c r="BB15" s="229" t="s">
        <v>396</v>
      </c>
      <c r="BC15" s="229" t="s">
        <v>2</v>
      </c>
      <c r="BD15" s="3">
        <v>5.5671296296296302E-2</v>
      </c>
      <c r="BE15" s="138">
        <v>896.64045746962108</v>
      </c>
      <c r="BF15" s="229" t="s">
        <v>396</v>
      </c>
      <c r="BG15" s="229" t="s">
        <v>2</v>
      </c>
      <c r="BH15" s="3">
        <v>3.8101851851851852E-2</v>
      </c>
      <c r="BI15" s="80">
        <v>825.54405993578325</v>
      </c>
      <c r="BJ15" s="229" t="s">
        <v>678</v>
      </c>
      <c r="BK15" s="229" t="s">
        <v>2</v>
      </c>
      <c r="BL15" s="3">
        <v>2.1215277777777777E-2</v>
      </c>
      <c r="BM15" s="140">
        <v>869.91368680641187</v>
      </c>
      <c r="BN15" s="229" t="s">
        <v>678</v>
      </c>
      <c r="BO15" s="229" t="s">
        <v>2</v>
      </c>
      <c r="BP15" s="3">
        <v>5.1168981481481489E-2</v>
      </c>
      <c r="BQ15" s="140">
        <v>782.0936639118454</v>
      </c>
      <c r="BR15" s="229" t="s">
        <v>678</v>
      </c>
      <c r="BS15" s="229" t="s">
        <v>2</v>
      </c>
      <c r="BT15" s="392">
        <v>5.5428240740740743E-2</v>
      </c>
      <c r="BU15" s="140">
        <v>979.54400170466636</v>
      </c>
      <c r="BV15" s="229" t="s">
        <v>678</v>
      </c>
      <c r="BW15" s="229" t="s">
        <v>2</v>
      </c>
      <c r="BX15" s="386">
        <v>4.206018518518518E-2</v>
      </c>
      <c r="BY15" s="140">
        <v>1000</v>
      </c>
      <c r="BZ15" s="226"/>
      <c r="CA15" s="226"/>
      <c r="CB15" s="225"/>
      <c r="CC15" s="80"/>
      <c r="CD15" s="226"/>
      <c r="CE15" s="226"/>
      <c r="CF15" s="227"/>
      <c r="CG15" s="80"/>
      <c r="CH15" s="387"/>
      <c r="CI15" s="228"/>
      <c r="CJ15" s="386"/>
      <c r="CK15" s="80"/>
      <c r="CL15" s="226"/>
      <c r="CM15" s="226"/>
      <c r="CN15" s="232"/>
      <c r="CO15" s="155"/>
      <c r="CP15" s="226"/>
      <c r="CQ15" s="226"/>
      <c r="CR15" s="232"/>
      <c r="CS15" s="155"/>
      <c r="CT15" s="226"/>
      <c r="CU15" s="226"/>
      <c r="CV15" s="232"/>
      <c r="CW15" s="155"/>
      <c r="CX15" s="226"/>
      <c r="CY15" s="226"/>
      <c r="CZ15" s="232"/>
      <c r="DA15" s="155"/>
      <c r="DB15" s="226"/>
      <c r="DC15" s="226"/>
      <c r="DD15" s="232"/>
      <c r="DE15" s="155"/>
      <c r="DF15" s="226"/>
      <c r="DG15" s="226"/>
      <c r="DH15" s="232"/>
      <c r="DI15" s="155"/>
    </row>
    <row r="16" spans="1:113" x14ac:dyDescent="0.2">
      <c r="A16" s="148">
        <v>3</v>
      </c>
      <c r="B16" s="152" t="s">
        <v>284</v>
      </c>
      <c r="C16" s="110" t="s">
        <v>9</v>
      </c>
      <c r="D16" s="110" t="s">
        <v>44</v>
      </c>
      <c r="F16" s="393"/>
      <c r="G16" s="149">
        <v>11835.118736783887</v>
      </c>
      <c r="H16" s="150">
        <v>11835.118736783887</v>
      </c>
      <c r="I16" s="151">
        <v>12</v>
      </c>
      <c r="J16" s="5" t="s">
        <v>234</v>
      </c>
      <c r="K16" s="5" t="s">
        <v>2</v>
      </c>
      <c r="L16" s="230">
        <v>2.8321759259259258E-2</v>
      </c>
      <c r="M16" s="26">
        <v>916.29760850310004</v>
      </c>
      <c r="N16" s="281"/>
      <c r="O16" s="281"/>
      <c r="P16" s="232"/>
      <c r="Q16" s="235"/>
      <c r="R16" s="226"/>
      <c r="S16" s="226"/>
      <c r="T16" s="227"/>
      <c r="U16" s="80"/>
      <c r="V16" s="226"/>
      <c r="W16" s="226"/>
      <c r="X16" s="232"/>
      <c r="Y16" s="236"/>
      <c r="Z16" s="226" t="s">
        <v>544</v>
      </c>
      <c r="AA16" s="226" t="s">
        <v>2</v>
      </c>
      <c r="AB16" s="227">
        <v>1.7118055555555556E-2</v>
      </c>
      <c r="AC16" s="26">
        <v>995.24456521739137</v>
      </c>
      <c r="AD16" s="226" t="s">
        <v>544</v>
      </c>
      <c r="AE16" s="226" t="s">
        <v>2</v>
      </c>
      <c r="AF16" s="227">
        <v>3.8657407407407404E-2</v>
      </c>
      <c r="AG16" s="26">
        <v>993.97590361445793</v>
      </c>
      <c r="AH16" s="226" t="s">
        <v>544</v>
      </c>
      <c r="AI16" s="226" t="s">
        <v>2</v>
      </c>
      <c r="AJ16" s="227">
        <v>3.9178240740740743E-2</v>
      </c>
      <c r="AK16" s="26">
        <v>1000</v>
      </c>
      <c r="AL16" s="228" t="s">
        <v>234</v>
      </c>
      <c r="AM16" s="388" t="s">
        <v>2</v>
      </c>
      <c r="AN16" s="3">
        <v>2.3460648148148147E-2</v>
      </c>
      <c r="AO16" s="138">
        <v>1100</v>
      </c>
      <c r="AP16" s="228" t="s">
        <v>234</v>
      </c>
      <c r="AQ16" s="229" t="s">
        <v>2</v>
      </c>
      <c r="AR16" s="3">
        <v>3.5740740740740747E-2</v>
      </c>
      <c r="AS16" s="138">
        <v>1100</v>
      </c>
      <c r="AT16" s="228" t="s">
        <v>234</v>
      </c>
      <c r="AU16" s="230" t="s">
        <v>2</v>
      </c>
      <c r="AV16" s="389">
        <v>7.6956018518518521E-2</v>
      </c>
      <c r="AW16" s="138">
        <v>1100</v>
      </c>
      <c r="AX16" s="229" t="s">
        <v>396</v>
      </c>
      <c r="AY16" s="229" t="s">
        <v>2</v>
      </c>
      <c r="AZ16" s="3">
        <v>1.5300925925925926E-2</v>
      </c>
      <c r="BA16" s="138">
        <v>993.06220095693789</v>
      </c>
      <c r="BB16" s="229" t="s">
        <v>396</v>
      </c>
      <c r="BC16" s="229" t="s">
        <v>2</v>
      </c>
      <c r="BD16" s="3">
        <v>5.019675925925926E-2</v>
      </c>
      <c r="BE16" s="138">
        <v>1014.9749821300931</v>
      </c>
      <c r="BF16" s="229" t="s">
        <v>396</v>
      </c>
      <c r="BG16" s="229" t="s">
        <v>2</v>
      </c>
      <c r="BH16" s="3">
        <v>4.0787037037037038E-2</v>
      </c>
      <c r="BI16" s="80">
        <v>742.77559757402798</v>
      </c>
      <c r="BJ16" s="229"/>
      <c r="BK16" s="229"/>
      <c r="BL16"/>
      <c r="BM16" s="9"/>
      <c r="BN16" s="229" t="s">
        <v>678</v>
      </c>
      <c r="BO16" s="229" t="s">
        <v>2</v>
      </c>
      <c r="BP16" s="3">
        <v>4.7106481481481478E-2</v>
      </c>
      <c r="BQ16" s="140">
        <v>878.78787878787864</v>
      </c>
      <c r="BR16" s="226"/>
      <c r="BS16" s="226"/>
      <c r="BT16" s="225"/>
      <c r="BU16" s="80"/>
      <c r="BV16" s="226"/>
      <c r="BW16" s="226"/>
      <c r="BX16" s="225"/>
      <c r="BY16" s="80"/>
      <c r="BZ16" s="226"/>
      <c r="CA16" s="226"/>
      <c r="CB16" s="225"/>
      <c r="CC16" s="80"/>
      <c r="CD16" s="226"/>
      <c r="CE16" s="226"/>
      <c r="CF16" s="225"/>
      <c r="CG16" s="80"/>
      <c r="CH16" t="s">
        <v>754</v>
      </c>
      <c r="CI16" t="s">
        <v>2</v>
      </c>
      <c r="CJ16" s="3">
        <v>2.8298611111111111E-2</v>
      </c>
      <c r="CK16" s="140">
        <v>1000</v>
      </c>
      <c r="CL16" s="226"/>
      <c r="CM16" s="226"/>
      <c r="CN16" s="232"/>
      <c r="CO16" s="80"/>
      <c r="CP16" s="226"/>
      <c r="CQ16" s="226"/>
      <c r="CR16" s="232"/>
      <c r="CS16" s="80"/>
      <c r="CT16" s="226"/>
      <c r="CU16" s="226"/>
      <c r="CV16" s="232"/>
      <c r="CW16" s="80"/>
      <c r="CX16" s="226"/>
      <c r="CY16" s="226"/>
      <c r="CZ16" s="232"/>
      <c r="DA16" s="80"/>
      <c r="DB16" s="226"/>
      <c r="DC16" s="226"/>
      <c r="DD16" s="232"/>
      <c r="DE16" s="80"/>
      <c r="DF16" s="226"/>
      <c r="DG16" s="226"/>
      <c r="DH16" s="232"/>
      <c r="DI16" s="80"/>
    </row>
    <row r="17" spans="1:113" x14ac:dyDescent="0.2">
      <c r="A17" s="148">
        <v>4</v>
      </c>
      <c r="B17" s="152" t="s">
        <v>19</v>
      </c>
      <c r="C17" s="110" t="s">
        <v>9</v>
      </c>
      <c r="D17" s="110" t="s">
        <v>20</v>
      </c>
      <c r="F17" s="565"/>
      <c r="G17" s="149">
        <v>11553.939071015595</v>
      </c>
      <c r="H17" s="150">
        <v>11553.939071015595</v>
      </c>
      <c r="I17" s="151">
        <v>15</v>
      </c>
      <c r="J17" s="5" t="s">
        <v>234</v>
      </c>
      <c r="K17" s="5" t="s">
        <v>2</v>
      </c>
      <c r="L17" s="227">
        <v>2.9872685185185183E-2</v>
      </c>
      <c r="M17" s="26">
        <v>856.95305580159459</v>
      </c>
      <c r="N17" s="281"/>
      <c r="O17" s="281"/>
      <c r="P17" s="232"/>
      <c r="Q17" s="235"/>
      <c r="R17" s="226"/>
      <c r="S17" s="226"/>
      <c r="T17" s="227"/>
      <c r="U17" s="80"/>
      <c r="V17" s="226"/>
      <c r="W17" s="226"/>
      <c r="X17" s="232"/>
      <c r="Y17" s="236"/>
      <c r="Z17" s="226" t="s">
        <v>544</v>
      </c>
      <c r="AA17" s="226" t="s">
        <v>2</v>
      </c>
      <c r="AB17" s="227">
        <v>1.8252314814814815E-2</v>
      </c>
      <c r="AC17" s="26">
        <v>928.66847826086962</v>
      </c>
      <c r="AD17" s="226" t="s">
        <v>544</v>
      </c>
      <c r="AE17" s="226" t="s">
        <v>2</v>
      </c>
      <c r="AF17" s="227">
        <v>4.612268518518519E-2</v>
      </c>
      <c r="AG17" s="26">
        <v>799.69879518072287</v>
      </c>
      <c r="AH17" s="226" t="s">
        <v>544</v>
      </c>
      <c r="AI17" s="226" t="s">
        <v>2</v>
      </c>
      <c r="AJ17" s="227" t="s">
        <v>352</v>
      </c>
      <c r="AK17" s="26">
        <v>0</v>
      </c>
      <c r="AL17" s="228" t="s">
        <v>234</v>
      </c>
      <c r="AM17" s="388" t="s">
        <v>2</v>
      </c>
      <c r="AN17" s="3">
        <v>2.8020833333333332E-2</v>
      </c>
      <c r="AO17" s="138">
        <v>886.18648248643308</v>
      </c>
      <c r="AP17" s="228" t="s">
        <v>234</v>
      </c>
      <c r="AQ17" s="229" t="s">
        <v>2</v>
      </c>
      <c r="AR17" s="386">
        <v>4.538194444444444E-2</v>
      </c>
      <c r="AS17" s="138">
        <v>803.27072538860159</v>
      </c>
      <c r="AT17" s="228" t="s">
        <v>234</v>
      </c>
      <c r="AU17" s="230" t="s">
        <v>2</v>
      </c>
      <c r="AV17" s="386">
        <v>8.6354166666666662E-2</v>
      </c>
      <c r="AW17" s="138">
        <v>965.66400962550779</v>
      </c>
      <c r="AX17" s="229" t="s">
        <v>396</v>
      </c>
      <c r="AY17" s="229" t="s">
        <v>2</v>
      </c>
      <c r="AZ17" s="3">
        <v>1.681712962962963E-2</v>
      </c>
      <c r="BA17" s="138">
        <v>883.37320574162675</v>
      </c>
      <c r="BB17" s="229" t="s">
        <v>396</v>
      </c>
      <c r="BC17" s="229" t="s">
        <v>2</v>
      </c>
      <c r="BD17" s="3">
        <v>6.4131944444444436E-2</v>
      </c>
      <c r="BE17" s="138">
        <v>713.75982844889211</v>
      </c>
      <c r="BF17" s="229" t="s">
        <v>396</v>
      </c>
      <c r="BG17" s="229" t="s">
        <v>2</v>
      </c>
      <c r="BH17" s="3">
        <v>3.8287037037037036E-2</v>
      </c>
      <c r="BI17" s="80">
        <v>819.8358901177312</v>
      </c>
      <c r="BJ17" s="229" t="s">
        <v>678</v>
      </c>
      <c r="BK17" s="229" t="s">
        <v>2</v>
      </c>
      <c r="BL17" s="3">
        <v>2.269675925925926E-2</v>
      </c>
      <c r="BM17" s="140">
        <v>790.9987669543774</v>
      </c>
      <c r="BN17" s="229" t="s">
        <v>678</v>
      </c>
      <c r="BO17" s="229" t="s">
        <v>2</v>
      </c>
      <c r="BP17" s="3">
        <v>5.094907407407407E-2</v>
      </c>
      <c r="BQ17" s="140">
        <v>787.32782369146003</v>
      </c>
      <c r="BR17" s="229" t="s">
        <v>678</v>
      </c>
      <c r="BS17" s="229" t="s">
        <v>2</v>
      </c>
      <c r="BT17" s="392">
        <v>6.1516203703703698E-2</v>
      </c>
      <c r="BU17" s="140">
        <v>867.46217771148531</v>
      </c>
      <c r="BV17" s="229" t="s">
        <v>678</v>
      </c>
      <c r="BW17" s="229" t="s">
        <v>2</v>
      </c>
      <c r="BX17" s="386">
        <v>5.136574074074074E-2</v>
      </c>
      <c r="BY17" s="140">
        <v>778.75619152449076</v>
      </c>
      <c r="BZ17" s="226"/>
      <c r="CA17" s="226"/>
      <c r="CB17" s="225"/>
      <c r="CC17" s="80"/>
      <c r="CD17" s="226"/>
      <c r="CE17" s="226"/>
      <c r="CF17" s="225"/>
      <c r="CG17" s="80"/>
      <c r="CH17" t="s">
        <v>754</v>
      </c>
      <c r="CI17" t="s">
        <v>2</v>
      </c>
      <c r="CJ17" s="3">
        <v>3.7581018518518521E-2</v>
      </c>
      <c r="CK17" s="140">
        <v>671.98364008179954</v>
      </c>
      <c r="CL17" s="226"/>
      <c r="CM17" s="226"/>
      <c r="CN17" s="225"/>
      <c r="CO17" s="80"/>
      <c r="CP17" s="226"/>
      <c r="CQ17" s="226"/>
      <c r="CR17" s="225"/>
      <c r="CS17" s="80"/>
      <c r="CT17" s="226"/>
      <c r="CU17" s="226"/>
      <c r="CV17" s="225"/>
      <c r="CW17" s="80"/>
      <c r="CX17" s="226"/>
      <c r="CY17" s="226"/>
      <c r="CZ17" s="225"/>
      <c r="DA17" s="80"/>
      <c r="DB17" s="226"/>
      <c r="DC17" s="226"/>
      <c r="DD17" s="225"/>
      <c r="DE17" s="80"/>
      <c r="DF17" s="226"/>
      <c r="DG17" s="226"/>
      <c r="DH17" s="225"/>
      <c r="DI17" s="80"/>
    </row>
    <row r="18" spans="1:113" x14ac:dyDescent="0.2">
      <c r="A18" s="148">
        <v>5</v>
      </c>
      <c r="B18" s="152" t="s">
        <v>17</v>
      </c>
      <c r="C18" s="110" t="s">
        <v>9</v>
      </c>
      <c r="D18" s="110" t="s">
        <v>18</v>
      </c>
      <c r="F18" s="393"/>
      <c r="G18" s="149">
        <v>11153.207716345625</v>
      </c>
      <c r="H18" s="150">
        <v>11153.207716345625</v>
      </c>
      <c r="I18" s="151">
        <v>13</v>
      </c>
      <c r="J18" s="281" t="s">
        <v>234</v>
      </c>
      <c r="K18" s="281" t="s">
        <v>2</v>
      </c>
      <c r="L18" s="225">
        <v>2.613425925925926E-2</v>
      </c>
      <c r="M18" s="26">
        <v>1000</v>
      </c>
      <c r="N18" s="281"/>
      <c r="O18" s="281"/>
      <c r="P18" s="232"/>
      <c r="Q18" s="236"/>
      <c r="R18" s="226"/>
      <c r="S18" s="226"/>
      <c r="T18" s="227"/>
      <c r="U18" s="80"/>
      <c r="V18" s="226"/>
      <c r="W18" s="226"/>
      <c r="X18" s="227"/>
      <c r="Y18" s="80"/>
      <c r="Z18" s="226" t="s">
        <v>544</v>
      </c>
      <c r="AA18" s="226" t="s">
        <v>2</v>
      </c>
      <c r="AB18" s="227">
        <v>1.8425925925925925E-2</v>
      </c>
      <c r="AC18" s="26">
        <v>918.47826086956536</v>
      </c>
      <c r="AD18" s="226" t="s">
        <v>544</v>
      </c>
      <c r="AE18" s="226" t="s">
        <v>2</v>
      </c>
      <c r="AF18" s="227">
        <v>4.2569444444444444E-2</v>
      </c>
      <c r="AG18" s="26">
        <v>892.16867469879514</v>
      </c>
      <c r="AH18" s="226" t="s">
        <v>544</v>
      </c>
      <c r="AI18" s="226" t="s">
        <v>2</v>
      </c>
      <c r="AJ18" s="227" t="s">
        <v>352</v>
      </c>
      <c r="AK18" s="26">
        <v>0</v>
      </c>
      <c r="AL18" s="228" t="s">
        <v>234</v>
      </c>
      <c r="AM18" s="388" t="s">
        <v>2</v>
      </c>
      <c r="AN18" s="107">
        <v>2.7060185185185187E-2</v>
      </c>
      <c r="AO18" s="138">
        <v>931.22841637888496</v>
      </c>
      <c r="AP18" s="228" t="s">
        <v>234</v>
      </c>
      <c r="AQ18" s="229" t="s">
        <v>2</v>
      </c>
      <c r="AR18" s="386">
        <v>4.3495370370370372E-2</v>
      </c>
      <c r="AS18" s="138">
        <v>861.33419689119194</v>
      </c>
      <c r="AT18" s="228" t="s">
        <v>234</v>
      </c>
      <c r="AU18" s="230" t="s">
        <v>2</v>
      </c>
      <c r="AV18" s="386">
        <v>7.8599537037037037E-2</v>
      </c>
      <c r="AW18" s="138">
        <v>1076.507745525643</v>
      </c>
      <c r="AX18" s="229" t="s">
        <v>396</v>
      </c>
      <c r="AY18" s="229" t="s">
        <v>2</v>
      </c>
      <c r="AZ18" s="107">
        <v>1.545138888888889E-2</v>
      </c>
      <c r="BA18" s="138">
        <v>982.17703349282294</v>
      </c>
      <c r="BB18" s="229" t="s">
        <v>396</v>
      </c>
      <c r="BC18" s="229" t="s">
        <v>2</v>
      </c>
      <c r="BD18" s="3">
        <v>5.8090277777777775E-2</v>
      </c>
      <c r="BE18" s="138">
        <v>844.35310936383132</v>
      </c>
      <c r="BF18" s="229" t="s">
        <v>396</v>
      </c>
      <c r="BG18" s="229" t="s">
        <v>2</v>
      </c>
      <c r="BH18" s="3">
        <v>3.4687500000000003E-2</v>
      </c>
      <c r="BI18" s="80">
        <v>930.78844095611851</v>
      </c>
      <c r="BJ18" s="226"/>
      <c r="BK18" s="226"/>
      <c r="BL18" s="225"/>
      <c r="BM18" s="80"/>
      <c r="BN18" s="226"/>
      <c r="BO18" s="226"/>
      <c r="BP18" s="225"/>
      <c r="BQ18" s="80"/>
      <c r="BR18" s="226"/>
      <c r="BS18" s="226"/>
      <c r="BT18" s="225"/>
      <c r="BU18" s="80"/>
      <c r="BV18" s="226"/>
      <c r="BW18" s="226"/>
      <c r="BX18" s="225"/>
      <c r="BY18" s="80"/>
      <c r="BZ18" s="387" t="s">
        <v>721</v>
      </c>
      <c r="CA18" s="228" t="s">
        <v>2</v>
      </c>
      <c r="CB18" s="386">
        <v>2.7916666666666669E-2</v>
      </c>
      <c r="CC18" s="140">
        <v>873.42363381597352</v>
      </c>
      <c r="CD18" s="387" t="s">
        <v>721</v>
      </c>
      <c r="CE18" s="228" t="s">
        <v>2</v>
      </c>
      <c r="CF18" s="386">
        <v>3.4895833333333334E-2</v>
      </c>
      <c r="CG18" s="140">
        <v>877.51303052866695</v>
      </c>
      <c r="CH18" t="s">
        <v>754</v>
      </c>
      <c r="CI18" t="s">
        <v>2</v>
      </c>
      <c r="CJ18" s="3">
        <v>2.9282407407407406E-2</v>
      </c>
      <c r="CK18" s="140">
        <v>965.23517382413092</v>
      </c>
      <c r="CL18" s="226"/>
      <c r="CM18" s="226"/>
      <c r="CN18" s="225"/>
      <c r="CO18" s="80"/>
      <c r="CP18" s="226"/>
      <c r="CQ18" s="226"/>
      <c r="CR18" s="225"/>
      <c r="CS18" s="80"/>
      <c r="CT18" s="226"/>
      <c r="CU18" s="226"/>
      <c r="CV18" s="225"/>
      <c r="CW18" s="80"/>
      <c r="CX18" s="226"/>
      <c r="CY18" s="226"/>
      <c r="CZ18" s="225"/>
      <c r="DA18" s="80"/>
      <c r="DB18" s="226"/>
      <c r="DC18" s="226"/>
      <c r="DD18" s="225"/>
      <c r="DE18" s="80"/>
      <c r="DF18" s="226"/>
      <c r="DG18" s="226"/>
      <c r="DH18" s="225"/>
      <c r="DI18" s="80"/>
    </row>
    <row r="19" spans="1:113" x14ac:dyDescent="0.2">
      <c r="A19" s="148">
        <v>6</v>
      </c>
      <c r="B19" s="152" t="s">
        <v>179</v>
      </c>
      <c r="C19" s="110" t="s">
        <v>9</v>
      </c>
      <c r="D19" s="110" t="s">
        <v>28</v>
      </c>
      <c r="E19" s="110" t="s">
        <v>353</v>
      </c>
      <c r="F19" s="565"/>
      <c r="G19" s="149">
        <v>10459.492623364358</v>
      </c>
      <c r="H19" s="150">
        <v>10459.492623364358</v>
      </c>
      <c r="I19" s="151">
        <v>13</v>
      </c>
      <c r="J19" s="281" t="s">
        <v>234</v>
      </c>
      <c r="K19" s="281" t="s">
        <v>2</v>
      </c>
      <c r="L19" s="225">
        <v>3.5856481481481482E-2</v>
      </c>
      <c r="M19" s="26">
        <v>627.98937112488943</v>
      </c>
      <c r="N19" s="281"/>
      <c r="O19" s="281"/>
      <c r="P19" s="227"/>
      <c r="Q19" s="80"/>
      <c r="R19" s="226"/>
      <c r="S19" s="226"/>
      <c r="T19" s="227"/>
      <c r="U19" s="80"/>
      <c r="V19" s="226"/>
      <c r="W19" s="226"/>
      <c r="X19" s="232"/>
      <c r="Y19" s="80"/>
      <c r="Z19" s="226" t="s">
        <v>544</v>
      </c>
      <c r="AA19" s="226" t="s">
        <v>2</v>
      </c>
      <c r="AB19" s="227">
        <v>2.3460648148148147E-2</v>
      </c>
      <c r="AC19" s="80">
        <v>622.96195652173924</v>
      </c>
      <c r="AD19" s="226" t="s">
        <v>544</v>
      </c>
      <c r="AE19" s="226" t="s">
        <v>2</v>
      </c>
      <c r="AF19" s="227">
        <v>4.5335648148148146E-2</v>
      </c>
      <c r="AG19" s="80">
        <v>820.18072289156635</v>
      </c>
      <c r="AH19" s="226" t="s">
        <v>544</v>
      </c>
      <c r="AI19" s="226" t="s">
        <v>2</v>
      </c>
      <c r="AJ19" s="227">
        <v>4.3090277777777776E-2</v>
      </c>
      <c r="AK19" s="26">
        <v>900.14771048744467</v>
      </c>
      <c r="AL19" s="387"/>
      <c r="AM19" s="387"/>
      <c r="AN19"/>
      <c r="AO19" s="9"/>
      <c r="AP19" s="387"/>
      <c r="AQ19"/>
      <c r="AR19"/>
      <c r="AS19" s="9"/>
      <c r="AT19" s="228" t="s">
        <v>618</v>
      </c>
      <c r="AU19" s="228" t="s">
        <v>3</v>
      </c>
      <c r="AV19" s="386">
        <v>7.7071759259259257E-2</v>
      </c>
      <c r="AW19" s="138">
        <v>748.00000000000011</v>
      </c>
      <c r="AX19" s="226"/>
      <c r="AY19" s="226"/>
      <c r="AZ19" s="227"/>
      <c r="BA19" s="80"/>
      <c r="BB19" s="226"/>
      <c r="BC19" s="226"/>
      <c r="BD19" s="225"/>
      <c r="BE19" s="80"/>
      <c r="BF19" s="229" t="s">
        <v>396</v>
      </c>
      <c r="BG19" s="229" t="s">
        <v>2</v>
      </c>
      <c r="BH19" s="3">
        <v>4.1238425925925921E-2</v>
      </c>
      <c r="BI19" s="80">
        <v>728.8619336425262</v>
      </c>
      <c r="BJ19" s="229" t="s">
        <v>678</v>
      </c>
      <c r="BK19" s="229" t="s">
        <v>2</v>
      </c>
      <c r="BL19" s="3">
        <v>2.0671296296296295E-2</v>
      </c>
      <c r="BM19" s="140">
        <v>898.8902589395808</v>
      </c>
      <c r="BN19" s="229" t="s">
        <v>678</v>
      </c>
      <c r="BO19" s="229" t="s">
        <v>2</v>
      </c>
      <c r="BP19" s="3">
        <v>5.0567129629629635E-2</v>
      </c>
      <c r="BQ19" s="140">
        <v>796.41873278236881</v>
      </c>
      <c r="BR19" s="229" t="s">
        <v>678</v>
      </c>
      <c r="BS19" s="229" t="s">
        <v>2</v>
      </c>
      <c r="BT19" s="392">
        <v>5.7175925925925929E-2</v>
      </c>
      <c r="BU19" s="140">
        <v>947.36842105263145</v>
      </c>
      <c r="BV19" s="229" t="s">
        <v>678</v>
      </c>
      <c r="BW19" s="229" t="s">
        <v>2</v>
      </c>
      <c r="BX19" s="386">
        <v>4.7442129629629626E-2</v>
      </c>
      <c r="BY19" s="140">
        <v>872.04182718767197</v>
      </c>
      <c r="BZ19" s="387" t="s">
        <v>721</v>
      </c>
      <c r="CA19" s="228" t="s">
        <v>2</v>
      </c>
      <c r="CB19" s="386">
        <v>2.9224537037037038E-2</v>
      </c>
      <c r="CC19" s="140">
        <v>820.64455861746819</v>
      </c>
      <c r="CD19" s="387" t="s">
        <v>721</v>
      </c>
      <c r="CE19" s="228" t="s">
        <v>2</v>
      </c>
      <c r="CF19" s="386">
        <v>3.4930555555555555E-2</v>
      </c>
      <c r="CG19" s="140">
        <v>876.3961280714816</v>
      </c>
      <c r="CH19" t="s">
        <v>754</v>
      </c>
      <c r="CI19" t="s">
        <v>2</v>
      </c>
      <c r="CJ19" s="3">
        <v>3.3969907407407407E-2</v>
      </c>
      <c r="CK19" s="140">
        <v>799.59100204498986</v>
      </c>
      <c r="CL19" s="226"/>
      <c r="CM19" s="226"/>
      <c r="CN19" s="225"/>
      <c r="CO19" s="80"/>
      <c r="CP19" s="226"/>
      <c r="CQ19" s="226"/>
      <c r="CR19" s="225"/>
      <c r="CS19" s="80"/>
      <c r="CT19" s="226"/>
      <c r="CU19" s="226"/>
      <c r="CV19" s="225"/>
      <c r="CW19" s="80"/>
      <c r="CX19" s="226"/>
      <c r="CY19" s="226"/>
      <c r="CZ19" s="225"/>
      <c r="DA19" s="80"/>
      <c r="DB19" s="226"/>
      <c r="DC19" s="226"/>
      <c r="DD19" s="225"/>
      <c r="DE19" s="80"/>
      <c r="DF19" s="226"/>
      <c r="DG19" s="226"/>
      <c r="DH19" s="225"/>
      <c r="DI19" s="80"/>
    </row>
    <row r="20" spans="1:113" x14ac:dyDescent="0.2">
      <c r="A20" s="148">
        <v>7</v>
      </c>
      <c r="B20" s="152" t="s">
        <v>25</v>
      </c>
      <c r="C20" s="110" t="s">
        <v>9</v>
      </c>
      <c r="D20" s="110" t="s">
        <v>26</v>
      </c>
      <c r="E20" s="108" t="s">
        <v>354</v>
      </c>
      <c r="F20" s="565"/>
      <c r="G20" s="149">
        <v>9745.9809879771274</v>
      </c>
      <c r="H20" s="150">
        <v>9745.9809879771274</v>
      </c>
      <c r="I20" s="151">
        <v>12</v>
      </c>
      <c r="J20" s="281" t="s">
        <v>388</v>
      </c>
      <c r="K20" s="281" t="s">
        <v>3</v>
      </c>
      <c r="L20" s="227">
        <v>2.7407407407407408E-2</v>
      </c>
      <c r="M20" s="138">
        <v>800</v>
      </c>
      <c r="N20" s="281"/>
      <c r="O20" s="281"/>
      <c r="P20" s="232"/>
      <c r="Q20" s="80"/>
      <c r="R20" s="226"/>
      <c r="S20" s="226"/>
      <c r="T20" s="232"/>
      <c r="U20" s="80"/>
      <c r="V20" s="226"/>
      <c r="W20" s="226"/>
      <c r="X20" s="232"/>
      <c r="Y20" s="80"/>
      <c r="Z20" s="226" t="s">
        <v>544</v>
      </c>
      <c r="AA20" s="226" t="s">
        <v>2</v>
      </c>
      <c r="AB20" s="225">
        <v>2.0706018518518519E-2</v>
      </c>
      <c r="AC20" s="26">
        <v>784.64673913043487</v>
      </c>
      <c r="AD20" s="226" t="s">
        <v>544</v>
      </c>
      <c r="AE20" s="226" t="s">
        <v>2</v>
      </c>
      <c r="AF20" s="225">
        <v>4.8518518518518516E-2</v>
      </c>
      <c r="AG20" s="26">
        <v>737.3493975903616</v>
      </c>
      <c r="AH20" s="226" t="s">
        <v>544</v>
      </c>
      <c r="AI20" s="226" t="s">
        <v>2</v>
      </c>
      <c r="AJ20" s="225">
        <v>4.8182870370370369E-2</v>
      </c>
      <c r="AK20" s="26">
        <v>770.16248153618915</v>
      </c>
      <c r="AL20" s="228" t="s">
        <v>388</v>
      </c>
      <c r="AM20" s="388" t="s">
        <v>3</v>
      </c>
      <c r="AN20" s="3">
        <v>2.0555555555555556E-2</v>
      </c>
      <c r="AO20" s="138">
        <v>880.00000000000011</v>
      </c>
      <c r="AP20" s="228" t="s">
        <v>388</v>
      </c>
      <c r="AQ20" s="229" t="s">
        <v>3</v>
      </c>
      <c r="AR20" s="3">
        <v>2.8657407407407406E-2</v>
      </c>
      <c r="AS20" s="138">
        <v>880.00000000000011</v>
      </c>
      <c r="AT20" s="228" t="s">
        <v>388</v>
      </c>
      <c r="AU20" s="230" t="s">
        <v>156</v>
      </c>
      <c r="AV20" s="386">
        <v>5.6273148148148149E-2</v>
      </c>
      <c r="AW20" s="138">
        <v>880.00000000000011</v>
      </c>
      <c r="AX20" s="226"/>
      <c r="AY20" s="226"/>
      <c r="AZ20" s="225"/>
      <c r="BA20" s="80"/>
      <c r="BB20" s="226"/>
      <c r="BC20" s="226"/>
      <c r="BD20" s="225"/>
      <c r="BE20" s="80"/>
      <c r="BF20" s="226"/>
      <c r="BG20" s="226"/>
      <c r="BH20" s="225"/>
      <c r="BI20" s="80"/>
      <c r="BJ20" s="229" t="s">
        <v>678</v>
      </c>
      <c r="BK20" s="229" t="s">
        <v>2</v>
      </c>
      <c r="BL20" s="3">
        <v>2.119212962962963E-2</v>
      </c>
      <c r="BM20" s="140">
        <v>871.14673242909998</v>
      </c>
      <c r="BN20" s="229" t="s">
        <v>678</v>
      </c>
      <c r="BO20" s="229" t="s">
        <v>2</v>
      </c>
      <c r="BP20" s="3">
        <v>4.9756944444444444E-2</v>
      </c>
      <c r="BQ20" s="140">
        <v>815.70247933884298</v>
      </c>
      <c r="BR20" s="229" t="s">
        <v>678</v>
      </c>
      <c r="BS20" s="229" t="s">
        <v>2</v>
      </c>
      <c r="BT20" s="392">
        <v>6.2627314814814816E-2</v>
      </c>
      <c r="BU20" s="140">
        <v>847.00617941615167</v>
      </c>
      <c r="BV20" s="229" t="s">
        <v>678</v>
      </c>
      <c r="BW20" s="229" t="s">
        <v>2</v>
      </c>
      <c r="BX20" s="386">
        <v>5.5520833333333332E-2</v>
      </c>
      <c r="BY20" s="140">
        <v>679.96697853604826</v>
      </c>
      <c r="BZ20" s="226"/>
      <c r="CA20" s="226"/>
      <c r="CB20" s="227"/>
      <c r="CC20" s="80"/>
      <c r="CD20" s="226"/>
      <c r="CE20" s="226"/>
      <c r="CF20" s="225"/>
      <c r="CG20" s="80"/>
      <c r="CH20" t="s">
        <v>755</v>
      </c>
      <c r="CI20" t="s">
        <v>3</v>
      </c>
      <c r="CJ20" s="3">
        <v>2.5752314814814815E-2</v>
      </c>
      <c r="CK20" s="138">
        <v>800</v>
      </c>
      <c r="CL20" s="226"/>
      <c r="CM20" s="226"/>
      <c r="CN20" s="225"/>
      <c r="CO20" s="80"/>
      <c r="CP20" s="226"/>
      <c r="CQ20" s="226"/>
      <c r="CR20" s="225"/>
      <c r="CS20" s="80"/>
      <c r="CT20" s="226"/>
      <c r="CU20" s="226"/>
      <c r="CV20" s="225"/>
      <c r="CW20" s="80"/>
      <c r="CX20" s="226"/>
      <c r="CY20" s="226"/>
      <c r="CZ20" s="225"/>
      <c r="DA20" s="80"/>
      <c r="DB20" s="226"/>
      <c r="DC20" s="226"/>
      <c r="DD20" s="225"/>
      <c r="DE20" s="80"/>
      <c r="DF20" s="226"/>
      <c r="DG20" s="226"/>
      <c r="DH20" s="225"/>
      <c r="DI20" s="80"/>
    </row>
    <row r="21" spans="1:113" x14ac:dyDescent="0.2">
      <c r="A21" s="148">
        <v>8</v>
      </c>
      <c r="B21" s="152" t="s">
        <v>11</v>
      </c>
      <c r="C21" s="110" t="s">
        <v>9</v>
      </c>
      <c r="D21" s="110" t="s">
        <v>160</v>
      </c>
      <c r="E21" s="110" t="s">
        <v>353</v>
      </c>
      <c r="F21" s="565"/>
      <c r="G21" s="149">
        <v>9377.5630967528086</v>
      </c>
      <c r="H21" s="150">
        <v>9377.5630967528086</v>
      </c>
      <c r="I21" s="151">
        <v>13</v>
      </c>
      <c r="J21" s="226"/>
      <c r="K21" s="226"/>
      <c r="L21" s="227"/>
      <c r="M21" s="80"/>
      <c r="N21" s="226"/>
      <c r="O21" s="226"/>
      <c r="P21" s="232"/>
      <c r="Q21" s="80"/>
      <c r="R21" s="226"/>
      <c r="S21" s="226"/>
      <c r="T21" s="232"/>
      <c r="U21" s="80"/>
      <c r="V21" s="226"/>
      <c r="W21" s="226"/>
      <c r="X21" s="232"/>
      <c r="Y21" s="80"/>
      <c r="Z21" s="226" t="s">
        <v>544</v>
      </c>
      <c r="AA21" s="226" t="s">
        <v>2</v>
      </c>
      <c r="AB21" s="225">
        <v>2.1250000000000002E-2</v>
      </c>
      <c r="AC21" s="26">
        <v>752.71739130434787</v>
      </c>
      <c r="AD21" s="226" t="s">
        <v>544</v>
      </c>
      <c r="AE21" s="226" t="s">
        <v>2</v>
      </c>
      <c r="AF21" s="225">
        <v>4.9988425925925922E-2</v>
      </c>
      <c r="AG21" s="26">
        <v>699.09638554216883</v>
      </c>
      <c r="AH21" s="226" t="s">
        <v>544</v>
      </c>
      <c r="AI21" s="226" t="s">
        <v>2</v>
      </c>
      <c r="AJ21" s="225">
        <v>4.5902777777777772E-2</v>
      </c>
      <c r="AK21" s="26">
        <v>828.36041358936495</v>
      </c>
      <c r="AL21" s="228" t="s">
        <v>618</v>
      </c>
      <c r="AM21" s="388" t="s">
        <v>2</v>
      </c>
      <c r="AN21" s="3">
        <v>3.0173611111111113E-2</v>
      </c>
      <c r="AO21" s="138">
        <v>785.24913665515521</v>
      </c>
      <c r="AP21" s="228" t="s">
        <v>618</v>
      </c>
      <c r="AQ21" s="229" t="s">
        <v>2</v>
      </c>
      <c r="AR21" s="386">
        <v>5.4699074074074074E-2</v>
      </c>
      <c r="AS21" s="138">
        <v>516.51554404145122</v>
      </c>
      <c r="AT21" s="228" t="s">
        <v>618</v>
      </c>
      <c r="AU21" s="230" t="s">
        <v>3</v>
      </c>
      <c r="AV21" s="386">
        <v>7.9259259259259265E-2</v>
      </c>
      <c r="AW21" s="138">
        <v>726.76978525304094</v>
      </c>
      <c r="AX21" s="229" t="s">
        <v>396</v>
      </c>
      <c r="AY21" s="229" t="s">
        <v>2</v>
      </c>
      <c r="AZ21" s="3">
        <v>2.0497685185185185E-2</v>
      </c>
      <c r="BA21" s="138">
        <v>617.10526315789491</v>
      </c>
      <c r="BB21" s="229" t="s">
        <v>396</v>
      </c>
      <c r="BC21" s="229" t="s">
        <v>2</v>
      </c>
      <c r="BD21" s="3">
        <v>6.7835648148148145E-2</v>
      </c>
      <c r="BE21" s="138">
        <v>633.70264474624742</v>
      </c>
      <c r="BF21" s="229" t="s">
        <v>396</v>
      </c>
      <c r="BG21" s="229" t="s">
        <v>2</v>
      </c>
      <c r="BH21" s="3">
        <v>3.9085648148148147E-2</v>
      </c>
      <c r="BI21" s="80">
        <v>795.21940777738155</v>
      </c>
      <c r="BJ21" s="229" t="s">
        <v>678</v>
      </c>
      <c r="BK21" s="229" t="s">
        <v>2</v>
      </c>
      <c r="BL21" s="3">
        <v>2.3750000000000004E-2</v>
      </c>
      <c r="BM21" s="140">
        <v>734.89519112207131</v>
      </c>
      <c r="BN21" s="229" t="s">
        <v>678</v>
      </c>
      <c r="BO21" s="229" t="s">
        <v>2</v>
      </c>
      <c r="BP21" s="3">
        <v>5.2152777777777777E-2</v>
      </c>
      <c r="BQ21" s="140">
        <v>758.67768595041321</v>
      </c>
      <c r="BR21" s="229" t="s">
        <v>678</v>
      </c>
      <c r="BS21" s="229" t="s">
        <v>2</v>
      </c>
      <c r="BT21" s="392">
        <v>6.0092592592592593E-2</v>
      </c>
      <c r="BU21" s="140">
        <v>893.67142552738096</v>
      </c>
      <c r="BV21" s="226"/>
      <c r="BW21" s="226"/>
      <c r="BX21" s="225"/>
      <c r="BY21" s="140"/>
      <c r="BZ21" s="226"/>
      <c r="CA21" s="226"/>
      <c r="CB21" s="225"/>
      <c r="CC21" s="80"/>
      <c r="CD21" s="226"/>
      <c r="CE21" s="226"/>
      <c r="CF21" s="225"/>
      <c r="CG21" s="80"/>
      <c r="CH21" t="s">
        <v>754</v>
      </c>
      <c r="CI21" t="s">
        <v>2</v>
      </c>
      <c r="CJ21" s="3">
        <v>3.861111111111111E-2</v>
      </c>
      <c r="CK21" s="140">
        <v>635.58282208588969</v>
      </c>
      <c r="CL21" s="226"/>
      <c r="CM21" s="226"/>
      <c r="CN21" s="225"/>
      <c r="CO21" s="80"/>
      <c r="CP21" s="226"/>
      <c r="CQ21" s="226"/>
      <c r="CR21" s="225"/>
      <c r="CS21" s="80"/>
      <c r="CT21" s="226"/>
      <c r="CU21" s="226"/>
      <c r="CV21" s="225"/>
      <c r="CW21" s="80"/>
      <c r="CX21" s="226"/>
      <c r="CY21" s="226"/>
      <c r="CZ21" s="225"/>
      <c r="DA21" s="80"/>
      <c r="DB21" s="226"/>
      <c r="DC21" s="226"/>
      <c r="DD21" s="225"/>
      <c r="DE21" s="80"/>
      <c r="DF21" s="226"/>
      <c r="DG21" s="226"/>
      <c r="DH21" s="225"/>
      <c r="DI21" s="80"/>
    </row>
    <row r="22" spans="1:113" x14ac:dyDescent="0.2">
      <c r="A22" s="148">
        <v>9</v>
      </c>
      <c r="B22" s="152" t="s">
        <v>106</v>
      </c>
      <c r="C22" s="391" t="s">
        <v>9</v>
      </c>
      <c r="D22" s="110" t="s">
        <v>10</v>
      </c>
      <c r="E22" s="110" t="s">
        <v>354</v>
      </c>
      <c r="F22" s="565"/>
      <c r="G22" s="149">
        <v>8298.4938299926416</v>
      </c>
      <c r="H22" s="150">
        <v>8298.4938299926416</v>
      </c>
      <c r="I22" s="151">
        <v>12</v>
      </c>
      <c r="J22" s="5" t="s">
        <v>388</v>
      </c>
      <c r="K22" s="281" t="s">
        <v>3</v>
      </c>
      <c r="L22" s="230">
        <v>2.8078703703703703E-2</v>
      </c>
      <c r="M22" s="138">
        <v>780.40540540540542</v>
      </c>
      <c r="N22" s="281"/>
      <c r="O22" s="281"/>
      <c r="P22" s="232"/>
      <c r="Q22" s="80"/>
      <c r="R22" s="226"/>
      <c r="S22" s="226"/>
      <c r="T22" s="227"/>
      <c r="U22" s="80"/>
      <c r="V22" s="226"/>
      <c r="W22" s="226"/>
      <c r="X22" s="227"/>
      <c r="Y22" s="80"/>
      <c r="Z22" s="226" t="s">
        <v>504</v>
      </c>
      <c r="AA22" s="226" t="s">
        <v>3</v>
      </c>
      <c r="AB22" s="227">
        <v>2.3483796296296298E-2</v>
      </c>
      <c r="AC22" s="138">
        <v>592.42706393544381</v>
      </c>
      <c r="AD22" s="226" t="s">
        <v>504</v>
      </c>
      <c r="AE22" s="226" t="s">
        <v>3</v>
      </c>
      <c r="AF22" s="227">
        <v>4.1099537037037039E-2</v>
      </c>
      <c r="AG22" s="138">
        <v>529.2122125895213</v>
      </c>
      <c r="AH22" s="226" t="s">
        <v>504</v>
      </c>
      <c r="AI22" s="226" t="s">
        <v>3</v>
      </c>
      <c r="AJ22" s="227">
        <v>3.8981481481481485E-2</v>
      </c>
      <c r="AK22" s="138">
        <v>755.88972431077684</v>
      </c>
      <c r="AL22" s="228" t="s">
        <v>388</v>
      </c>
      <c r="AM22" s="388" t="s">
        <v>3</v>
      </c>
      <c r="AN22" s="3">
        <v>2.6412037037037036E-2</v>
      </c>
      <c r="AO22" s="138">
        <v>629.27927927927954</v>
      </c>
      <c r="AP22" s="228"/>
      <c r="AQ22"/>
      <c r="AR22"/>
      <c r="AS22" s="138"/>
      <c r="AT22" s="228"/>
      <c r="AU22" s="387"/>
      <c r="AV22"/>
      <c r="AW22" s="138"/>
      <c r="AX22" s="229" t="s">
        <v>504</v>
      </c>
      <c r="AY22" s="229" t="s">
        <v>3</v>
      </c>
      <c r="AZ22" s="3">
        <v>1.5000000000000001E-2</v>
      </c>
      <c r="BA22" s="138">
        <v>662.57943925233644</v>
      </c>
      <c r="BB22" s="229" t="s">
        <v>504</v>
      </c>
      <c r="BC22" s="229" t="s">
        <v>3</v>
      </c>
      <c r="BD22" s="398">
        <v>3.5798611111111107E-2</v>
      </c>
      <c r="BE22" s="138">
        <v>840</v>
      </c>
      <c r="BF22" s="229" t="s">
        <v>504</v>
      </c>
      <c r="BG22" s="229" t="s">
        <v>3</v>
      </c>
      <c r="BH22" s="3">
        <v>3.0023148148148149E-2</v>
      </c>
      <c r="BI22" s="80">
        <v>614.62488129154804</v>
      </c>
      <c r="BJ22" s="229" t="s">
        <v>680</v>
      </c>
      <c r="BK22" s="229" t="s">
        <v>156</v>
      </c>
      <c r="BL22" s="3">
        <v>2.6018518518518521E-2</v>
      </c>
      <c r="BM22" s="140">
        <v>699.06458797327389</v>
      </c>
      <c r="BN22" s="229" t="s">
        <v>680</v>
      </c>
      <c r="BO22" s="229" t="s">
        <v>156</v>
      </c>
      <c r="BP22" s="3">
        <v>3.75462962962963E-2</v>
      </c>
      <c r="BQ22" s="138">
        <v>700</v>
      </c>
      <c r="BR22" s="229"/>
      <c r="BS22" s="229"/>
      <c r="BT22" s="392"/>
      <c r="BU22" s="138"/>
      <c r="BV22" s="229"/>
      <c r="BW22" s="229"/>
      <c r="BX22" s="386"/>
      <c r="BY22" s="138"/>
      <c r="BZ22" s="387" t="s">
        <v>680</v>
      </c>
      <c r="CA22" s="228" t="s">
        <v>3</v>
      </c>
      <c r="CB22" s="386">
        <v>2.8969907407407406E-2</v>
      </c>
      <c r="CC22" s="138">
        <v>800</v>
      </c>
      <c r="CD22" s="387"/>
      <c r="CE22" s="228"/>
      <c r="CF22" s="387"/>
      <c r="CG22" s="138"/>
      <c r="CH22" t="s">
        <v>755</v>
      </c>
      <c r="CI22" t="s">
        <v>3</v>
      </c>
      <c r="CJ22" s="3">
        <v>2.9131944444444446E-2</v>
      </c>
      <c r="CK22" s="138">
        <v>695.01123595505612</v>
      </c>
      <c r="CL22" s="226"/>
      <c r="CM22" s="226"/>
      <c r="CN22" s="225"/>
      <c r="CO22" s="80"/>
      <c r="CP22" s="226"/>
      <c r="CQ22" s="226"/>
      <c r="CR22" s="225"/>
      <c r="CS22" s="80"/>
      <c r="CT22" s="226"/>
      <c r="CU22" s="226"/>
      <c r="CV22" s="225"/>
      <c r="CW22" s="80"/>
      <c r="CX22" s="226"/>
      <c r="CY22" s="226"/>
      <c r="CZ22" s="225"/>
      <c r="DA22" s="80"/>
      <c r="DB22" s="226"/>
      <c r="DC22" s="226"/>
      <c r="DD22" s="225"/>
      <c r="DE22" s="80"/>
      <c r="DF22" s="226"/>
      <c r="DG22" s="226"/>
      <c r="DH22" s="225"/>
      <c r="DI22" s="80"/>
    </row>
    <row r="23" spans="1:113" x14ac:dyDescent="0.2">
      <c r="A23" s="148">
        <v>10</v>
      </c>
      <c r="B23" s="152" t="s">
        <v>191</v>
      </c>
      <c r="C23" s="391" t="s">
        <v>9</v>
      </c>
      <c r="D23" s="110" t="s">
        <v>10</v>
      </c>
      <c r="E23" s="108" t="s">
        <v>354</v>
      </c>
      <c r="F23" s="565"/>
      <c r="G23" s="149">
        <v>7500.0713045682141</v>
      </c>
      <c r="H23" s="150">
        <v>8151.7813521535036</v>
      </c>
      <c r="I23" s="151">
        <v>20</v>
      </c>
      <c r="J23" s="5" t="s">
        <v>388</v>
      </c>
      <c r="K23" s="281" t="s">
        <v>3</v>
      </c>
      <c r="L23" s="225">
        <v>3.7210648148148152E-2</v>
      </c>
      <c r="M23" s="138">
        <v>513.85135135135124</v>
      </c>
      <c r="N23" s="281" t="s">
        <v>504</v>
      </c>
      <c r="O23" s="281" t="s">
        <v>3</v>
      </c>
      <c r="P23" s="227">
        <v>2.9050925925925928E-2</v>
      </c>
      <c r="Q23" s="138">
        <v>737.45704467353937</v>
      </c>
      <c r="R23" s="226" t="s">
        <v>519</v>
      </c>
      <c r="S23" s="226" t="s">
        <v>3</v>
      </c>
      <c r="T23" s="227">
        <v>1.6701388888888887E-2</v>
      </c>
      <c r="U23" s="138">
        <v>720</v>
      </c>
      <c r="V23" s="226" t="s">
        <v>519</v>
      </c>
      <c r="W23" s="226" t="s">
        <v>3</v>
      </c>
      <c r="X23" s="227">
        <v>4.6655092592592595E-2</v>
      </c>
      <c r="Y23" s="138">
        <v>654.58809733216071</v>
      </c>
      <c r="Z23" s="226" t="s">
        <v>504</v>
      </c>
      <c r="AA23" s="226" t="s">
        <v>3</v>
      </c>
      <c r="AB23" s="225">
        <v>2.9652777777777778E-2</v>
      </c>
      <c r="AC23" s="138">
        <v>327.74674115456241</v>
      </c>
      <c r="AD23" s="226" t="s">
        <v>504</v>
      </c>
      <c r="AE23" s="226" t="s">
        <v>3</v>
      </c>
      <c r="AF23" s="225">
        <v>6.1041666666666661E-2</v>
      </c>
      <c r="AG23" s="438">
        <v>9.649453448925982</v>
      </c>
      <c r="AH23" s="226" t="s">
        <v>504</v>
      </c>
      <c r="AI23" s="226" t="s">
        <v>3</v>
      </c>
      <c r="AJ23" s="225">
        <v>5.3321759259259256E-2</v>
      </c>
      <c r="AK23" s="138">
        <v>445.36340852130343</v>
      </c>
      <c r="AL23" s="228" t="s">
        <v>388</v>
      </c>
      <c r="AM23" s="388" t="s">
        <v>3</v>
      </c>
      <c r="AN23" s="3">
        <v>3.4699074074074077E-2</v>
      </c>
      <c r="AO23" s="438">
        <v>274.5045045045045</v>
      </c>
      <c r="AP23" s="228" t="s">
        <v>388</v>
      </c>
      <c r="AQ23" s="229" t="s">
        <v>3</v>
      </c>
      <c r="AR23" s="386">
        <v>5.3587962962962969E-2</v>
      </c>
      <c r="AS23" s="438">
        <v>114.44264943457154</v>
      </c>
      <c r="AT23" s="228" t="s">
        <v>388</v>
      </c>
      <c r="AU23" s="230" t="s">
        <v>156</v>
      </c>
      <c r="AV23" s="386">
        <v>7.7453703703703705E-2</v>
      </c>
      <c r="AW23" s="138">
        <v>548.77828054298641</v>
      </c>
      <c r="AX23" s="229" t="s">
        <v>504</v>
      </c>
      <c r="AY23" s="229" t="s">
        <v>3</v>
      </c>
      <c r="AZ23" s="3">
        <v>1.7222222222222222E-2</v>
      </c>
      <c r="BA23" s="138">
        <v>511.85046728971963</v>
      </c>
      <c r="BB23" s="229" t="s">
        <v>504</v>
      </c>
      <c r="BC23" s="229" t="s">
        <v>3</v>
      </c>
      <c r="BD23" s="3">
        <v>5.2361111111111108E-2</v>
      </c>
      <c r="BE23" s="138">
        <v>451.36760426770115</v>
      </c>
      <c r="BF23" s="229" t="s">
        <v>504</v>
      </c>
      <c r="BG23" s="229" t="s">
        <v>3</v>
      </c>
      <c r="BH23" s="3">
        <v>3.3611111111111112E-2</v>
      </c>
      <c r="BI23" s="80">
        <v>496.866096866097</v>
      </c>
      <c r="BJ23" s="229" t="s">
        <v>680</v>
      </c>
      <c r="BK23" s="229" t="s">
        <v>156</v>
      </c>
      <c r="BL23" s="3">
        <v>3.8518518518518521E-2</v>
      </c>
      <c r="BM23" s="140">
        <v>362.31625835189311</v>
      </c>
      <c r="BN23" s="229" t="s">
        <v>680</v>
      </c>
      <c r="BO23" s="229" t="s">
        <v>156</v>
      </c>
      <c r="BP23" s="3">
        <v>6.1516203703703698E-2</v>
      </c>
      <c r="BQ23" s="438">
        <v>253.11344019728759</v>
      </c>
      <c r="BR23" s="229" t="s">
        <v>680</v>
      </c>
      <c r="BS23" s="229" t="s">
        <v>156</v>
      </c>
      <c r="BT23" s="392">
        <v>6.4606481481481473E-2</v>
      </c>
      <c r="BU23" s="138">
        <v>485.34644194756544</v>
      </c>
      <c r="BV23" s="229" t="s">
        <v>680</v>
      </c>
      <c r="BW23" s="229" t="s">
        <v>156</v>
      </c>
      <c r="BX23" s="386">
        <v>5.4618055555555552E-2</v>
      </c>
      <c r="BY23" s="138">
        <v>475.22396416573349</v>
      </c>
      <c r="BZ23" s="387" t="s">
        <v>680</v>
      </c>
      <c r="CA23" s="228" t="s">
        <v>3</v>
      </c>
      <c r="CB23" s="387" t="s">
        <v>352</v>
      </c>
      <c r="CC23" s="403">
        <v>0</v>
      </c>
      <c r="CD23" s="387" t="s">
        <v>680</v>
      </c>
      <c r="CE23" s="228" t="s">
        <v>3</v>
      </c>
      <c r="CF23" s="386">
        <v>5.6226851851851854E-2</v>
      </c>
      <c r="CG23" s="138">
        <v>371.29307619348725</v>
      </c>
      <c r="CH23" t="s">
        <v>755</v>
      </c>
      <c r="CI23" t="s">
        <v>3</v>
      </c>
      <c r="CJ23" s="3">
        <v>3.8692129629629632E-2</v>
      </c>
      <c r="CK23" s="138">
        <v>398.02247191011236</v>
      </c>
      <c r="CL23" s="226"/>
      <c r="CM23" s="226"/>
      <c r="CN23" s="225"/>
      <c r="CO23" s="80"/>
      <c r="CP23" s="226"/>
      <c r="CQ23" s="226"/>
      <c r="CR23" s="225"/>
      <c r="CS23" s="80"/>
      <c r="CT23" s="226"/>
      <c r="CU23" s="226"/>
      <c r="CV23" s="225"/>
      <c r="CW23" s="80"/>
      <c r="CX23" s="226"/>
      <c r="CY23" s="226"/>
      <c r="CZ23" s="225"/>
      <c r="DA23" s="80"/>
      <c r="DB23" s="226"/>
      <c r="DC23" s="226"/>
      <c r="DD23" s="225"/>
      <c r="DE23" s="80"/>
      <c r="DF23" s="226"/>
      <c r="DG23" s="226"/>
      <c r="DH23" s="225"/>
      <c r="DI23" s="80"/>
    </row>
    <row r="24" spans="1:113" x14ac:dyDescent="0.2">
      <c r="A24" s="148">
        <v>11</v>
      </c>
      <c r="B24" s="152" t="s">
        <v>357</v>
      </c>
      <c r="C24" s="110" t="s">
        <v>9</v>
      </c>
      <c r="D24" s="110" t="s">
        <v>14</v>
      </c>
      <c r="E24" s="110" t="s">
        <v>363</v>
      </c>
      <c r="F24" s="565"/>
      <c r="G24" s="149">
        <v>7106.7886121029314</v>
      </c>
      <c r="H24" s="150">
        <v>7364.9443987973</v>
      </c>
      <c r="I24" s="151">
        <v>18</v>
      </c>
      <c r="J24" s="282" t="s">
        <v>220</v>
      </c>
      <c r="K24" s="281" t="s">
        <v>3</v>
      </c>
      <c r="L24" s="227" t="s">
        <v>352</v>
      </c>
      <c r="M24" s="438">
        <v>0</v>
      </c>
      <c r="N24" s="281"/>
      <c r="O24" s="281"/>
      <c r="P24" s="232"/>
      <c r="Q24" s="235"/>
      <c r="R24" s="226"/>
      <c r="S24" s="226"/>
      <c r="T24" s="227"/>
      <c r="U24" s="80"/>
      <c r="V24" s="226" t="s">
        <v>507</v>
      </c>
      <c r="W24" s="226" t="s">
        <v>3</v>
      </c>
      <c r="X24" s="227">
        <v>4.6053240740740742E-2</v>
      </c>
      <c r="Y24" s="138">
        <v>666.78393433010842</v>
      </c>
      <c r="Z24" s="226" t="s">
        <v>504</v>
      </c>
      <c r="AA24" s="225" t="s">
        <v>3</v>
      </c>
      <c r="AB24" s="225">
        <v>2.7488425925925927E-2</v>
      </c>
      <c r="AC24" s="138">
        <v>420.60831781502179</v>
      </c>
      <c r="AD24" s="226" t="s">
        <v>504</v>
      </c>
      <c r="AE24" s="225" t="s">
        <v>3</v>
      </c>
      <c r="AF24" s="225">
        <v>5.9606481481481483E-2</v>
      </c>
      <c r="AG24" s="438">
        <v>47.041085563513185</v>
      </c>
      <c r="AH24" s="226" t="s">
        <v>504</v>
      </c>
      <c r="AI24" s="225" t="s">
        <v>3</v>
      </c>
      <c r="AJ24" s="225">
        <v>5.8969907407407408E-2</v>
      </c>
      <c r="AK24" s="138">
        <v>323.0576441102757</v>
      </c>
      <c r="AL24" s="228" t="s">
        <v>583</v>
      </c>
      <c r="AM24" s="388" t="s">
        <v>156</v>
      </c>
      <c r="AN24" s="3">
        <v>2.1840277777777778E-2</v>
      </c>
      <c r="AO24" s="138">
        <v>597.85270049099836</v>
      </c>
      <c r="AP24" s="228" t="s">
        <v>583</v>
      </c>
      <c r="AQ24" s="229" t="s">
        <v>3</v>
      </c>
      <c r="AR24" s="386">
        <v>5.0439814814814819E-2</v>
      </c>
      <c r="AS24" s="438">
        <v>211.11470113085599</v>
      </c>
      <c r="AT24" s="228" t="s">
        <v>583</v>
      </c>
      <c r="AU24" s="230" t="s">
        <v>156</v>
      </c>
      <c r="AV24" s="386">
        <v>9.6145833333333333E-2</v>
      </c>
      <c r="AW24" s="138">
        <v>256.47058823529414</v>
      </c>
      <c r="AX24" s="367" t="s">
        <v>399</v>
      </c>
      <c r="AY24" s="229" t="s">
        <v>3</v>
      </c>
      <c r="AZ24" s="3">
        <v>1.5185185185185185E-2</v>
      </c>
      <c r="BA24" s="138">
        <v>650.01869158878503</v>
      </c>
      <c r="BB24" s="367" t="s">
        <v>399</v>
      </c>
      <c r="BC24" s="229" t="s">
        <v>3</v>
      </c>
      <c r="BD24" s="394">
        <v>5.1180555555555556E-2</v>
      </c>
      <c r="BE24" s="138">
        <v>479.06886517943735</v>
      </c>
      <c r="BF24" s="367" t="s">
        <v>399</v>
      </c>
      <c r="BG24" s="229" t="s">
        <v>3</v>
      </c>
      <c r="BH24" s="394">
        <v>3.229166666666667E-2</v>
      </c>
      <c r="BI24" s="80">
        <v>540.17094017094018</v>
      </c>
      <c r="BJ24" s="229" t="s">
        <v>681</v>
      </c>
      <c r="BK24" s="229" t="s">
        <v>156</v>
      </c>
      <c r="BL24" s="3">
        <v>3.1666666666666669E-2</v>
      </c>
      <c r="BM24" s="140">
        <v>546.90423162583511</v>
      </c>
      <c r="BN24" s="229" t="s">
        <v>681</v>
      </c>
      <c r="BO24" s="229" t="s">
        <v>156</v>
      </c>
      <c r="BP24" s="3">
        <v>5.4131944444444441E-2</v>
      </c>
      <c r="BQ24" s="138">
        <v>390.78298397040709</v>
      </c>
      <c r="BR24" s="229" t="s">
        <v>681</v>
      </c>
      <c r="BS24" s="229" t="s">
        <v>156</v>
      </c>
      <c r="BT24" s="392">
        <v>5.9317129629629629E-2</v>
      </c>
      <c r="BU24" s="138">
        <v>560.22940074906353</v>
      </c>
      <c r="BV24" s="229" t="s">
        <v>681</v>
      </c>
      <c r="BW24" s="229" t="s">
        <v>156</v>
      </c>
      <c r="BX24" s="386">
        <v>6.6666666666666666E-2</v>
      </c>
      <c r="BY24" s="138">
        <v>271.22060470324737</v>
      </c>
      <c r="BZ24" s="387" t="s">
        <v>680</v>
      </c>
      <c r="CA24" s="228" t="s">
        <v>3</v>
      </c>
      <c r="CB24" s="386">
        <v>4.0358796296296295E-2</v>
      </c>
      <c r="CC24" s="138">
        <v>485.49740311626056</v>
      </c>
      <c r="CD24" s="387" t="s">
        <v>680</v>
      </c>
      <c r="CE24" s="228" t="s">
        <v>3</v>
      </c>
      <c r="CF24" s="386">
        <v>5.5324074074074074E-2</v>
      </c>
      <c r="CG24" s="138">
        <v>391.02118242175158</v>
      </c>
      <c r="CH24" t="s">
        <v>756</v>
      </c>
      <c r="CI24" t="s">
        <v>3</v>
      </c>
      <c r="CJ24" s="3">
        <v>3.453703703703704E-2</v>
      </c>
      <c r="CK24" s="138">
        <v>527.10112359550556</v>
      </c>
      <c r="CL24" s="226"/>
      <c r="CM24" s="226"/>
      <c r="CN24" s="225"/>
      <c r="CO24" s="80"/>
      <c r="CP24" s="226"/>
      <c r="CQ24" s="226"/>
      <c r="CR24" s="225"/>
      <c r="CS24" s="80"/>
      <c r="CT24" s="226"/>
      <c r="CU24" s="226"/>
      <c r="CV24" s="225"/>
      <c r="CW24" s="80"/>
      <c r="CX24" s="226"/>
      <c r="CY24" s="226"/>
      <c r="CZ24" s="225"/>
      <c r="DA24" s="80"/>
      <c r="DB24" s="226"/>
      <c r="DC24" s="226"/>
      <c r="DD24" s="225"/>
      <c r="DE24" s="80"/>
      <c r="DF24" s="226"/>
      <c r="DG24" s="226"/>
      <c r="DH24" s="225"/>
      <c r="DI24" s="80"/>
    </row>
    <row r="25" spans="1:113" x14ac:dyDescent="0.2">
      <c r="A25" s="148">
        <v>12</v>
      </c>
      <c r="B25" s="152" t="s">
        <v>13</v>
      </c>
      <c r="C25" s="391" t="s">
        <v>9</v>
      </c>
      <c r="D25" s="110" t="s">
        <v>14</v>
      </c>
      <c r="E25" s="110" t="s">
        <v>363</v>
      </c>
      <c r="F25" s="565"/>
      <c r="G25" s="149">
        <v>7043.3715373300929</v>
      </c>
      <c r="H25" s="150">
        <v>7043.3715373300929</v>
      </c>
      <c r="I25" s="151">
        <v>17</v>
      </c>
      <c r="J25" s="5" t="s">
        <v>220</v>
      </c>
      <c r="K25" s="281" t="s">
        <v>3</v>
      </c>
      <c r="L25" s="225">
        <v>4.0844907407407406E-2</v>
      </c>
      <c r="M25" s="138">
        <v>407.77027027027037</v>
      </c>
      <c r="N25" s="281"/>
      <c r="O25" s="281"/>
      <c r="P25" s="232"/>
      <c r="Q25" s="235"/>
      <c r="R25" s="226"/>
      <c r="S25" s="226"/>
      <c r="T25" s="227"/>
      <c r="U25" s="80"/>
      <c r="V25" s="226"/>
      <c r="W25" s="226"/>
      <c r="X25" s="232"/>
      <c r="Y25" s="236"/>
      <c r="Z25" s="226" t="s">
        <v>504</v>
      </c>
      <c r="AA25" s="225" t="s">
        <v>3</v>
      </c>
      <c r="AB25" s="225">
        <v>2.9502314814814815E-2</v>
      </c>
      <c r="AC25" s="138">
        <v>334.20235878336439</v>
      </c>
      <c r="AD25" s="226" t="s">
        <v>504</v>
      </c>
      <c r="AE25" s="225" t="s">
        <v>3</v>
      </c>
      <c r="AF25" s="225">
        <v>5.4884259259259265E-2</v>
      </c>
      <c r="AG25" s="138">
        <v>170.07161703731626</v>
      </c>
      <c r="AH25" s="226" t="s">
        <v>504</v>
      </c>
      <c r="AI25" s="225" t="s">
        <v>3</v>
      </c>
      <c r="AJ25" s="225">
        <v>3.8946759259259257E-2</v>
      </c>
      <c r="AK25" s="138">
        <v>756.64160401002528</v>
      </c>
      <c r="AL25" s="228" t="s">
        <v>583</v>
      </c>
      <c r="AM25" s="388" t="s">
        <v>156</v>
      </c>
      <c r="AN25" s="3">
        <v>2.1215277777777777E-2</v>
      </c>
      <c r="AO25" s="138">
        <v>616</v>
      </c>
      <c r="AP25" s="228" t="s">
        <v>583</v>
      </c>
      <c r="AQ25" s="229" t="s">
        <v>3</v>
      </c>
      <c r="AR25" s="386">
        <v>4.4571759259259262E-2</v>
      </c>
      <c r="AS25" s="138">
        <v>391.30856219709187</v>
      </c>
      <c r="AT25" s="228" t="s">
        <v>583</v>
      </c>
      <c r="AU25" s="230" t="s">
        <v>156</v>
      </c>
      <c r="AV25" s="386">
        <v>7.137731481481481E-2</v>
      </c>
      <c r="AW25" s="138">
        <v>643.80090497737581</v>
      </c>
      <c r="AX25" s="367" t="s">
        <v>399</v>
      </c>
      <c r="AY25" s="229" t="s">
        <v>3</v>
      </c>
      <c r="AZ25" s="3">
        <v>1.5902777777777776E-2</v>
      </c>
      <c r="BA25" s="138">
        <v>601.34579439252354</v>
      </c>
      <c r="BB25" s="367" t="s">
        <v>399</v>
      </c>
      <c r="BC25" s="229" t="s">
        <v>3</v>
      </c>
      <c r="BD25" s="394">
        <v>4.5729166666666661E-2</v>
      </c>
      <c r="BE25" s="138">
        <v>606.98351115421929</v>
      </c>
      <c r="BF25" s="367" t="s">
        <v>399</v>
      </c>
      <c r="BG25" s="229" t="s">
        <v>3</v>
      </c>
      <c r="BH25" s="394">
        <v>3.802083333333333E-2</v>
      </c>
      <c r="BI25" s="80">
        <v>352.13675213675248</v>
      </c>
      <c r="BJ25" s="229" t="s">
        <v>681</v>
      </c>
      <c r="BK25" s="229" t="s">
        <v>156</v>
      </c>
      <c r="BL25" s="3">
        <v>3.920138888888889E-2</v>
      </c>
      <c r="BM25" s="140">
        <v>343.91982182628067</v>
      </c>
      <c r="BN25" s="229" t="s">
        <v>681</v>
      </c>
      <c r="BO25" s="229" t="s">
        <v>156</v>
      </c>
      <c r="BP25" s="3">
        <v>7.5914351851851858E-2</v>
      </c>
      <c r="BQ25" s="138">
        <v>10</v>
      </c>
      <c r="BR25" s="229" t="s">
        <v>681</v>
      </c>
      <c r="BS25" s="229" t="s">
        <v>156</v>
      </c>
      <c r="BT25" s="318" t="s">
        <v>352</v>
      </c>
      <c r="BU25" s="438">
        <v>0</v>
      </c>
      <c r="BV25" s="229" t="s">
        <v>681</v>
      </c>
      <c r="BW25" s="229" t="s">
        <v>156</v>
      </c>
      <c r="BX25" s="386">
        <v>5.167824074074074E-2</v>
      </c>
      <c r="BY25" s="138">
        <v>525</v>
      </c>
      <c r="BZ25" s="387" t="s">
        <v>680</v>
      </c>
      <c r="CA25" s="228" t="s">
        <v>3</v>
      </c>
      <c r="CB25" s="386">
        <v>3.246527777777778E-2</v>
      </c>
      <c r="CC25" s="138">
        <v>703.47582900519365</v>
      </c>
      <c r="CD25" s="387" t="s">
        <v>680</v>
      </c>
      <c r="CE25" s="228" t="s">
        <v>3</v>
      </c>
      <c r="CF25" s="386">
        <v>4.6643518518518522E-2</v>
      </c>
      <c r="CG25" s="138">
        <v>580.71451153967746</v>
      </c>
      <c r="CH25" t="s">
        <v>756</v>
      </c>
      <c r="CI25" t="s">
        <v>3</v>
      </c>
      <c r="CJ25" s="387" t="s">
        <v>352</v>
      </c>
      <c r="CK25" s="438">
        <v>0</v>
      </c>
      <c r="CL25" s="226"/>
      <c r="CM25" s="226"/>
      <c r="CN25" s="225"/>
      <c r="CO25" s="80"/>
      <c r="CP25" s="226"/>
      <c r="CQ25" s="226"/>
      <c r="CR25" s="225"/>
      <c r="CS25" s="80"/>
      <c r="CT25" s="226"/>
      <c r="CU25" s="226"/>
      <c r="CV25" s="225"/>
      <c r="CW25" s="80"/>
      <c r="CX25" s="226"/>
      <c r="CY25" s="226"/>
      <c r="CZ25" s="225"/>
      <c r="DA25" s="80"/>
      <c r="DB25" s="226"/>
      <c r="DC25" s="226"/>
      <c r="DD25" s="225"/>
      <c r="DE25" s="80"/>
      <c r="DF25" s="226"/>
      <c r="DG25" s="226"/>
      <c r="DH25" s="225"/>
      <c r="DI25" s="80"/>
    </row>
    <row r="26" spans="1:113" x14ac:dyDescent="0.2">
      <c r="A26" s="148">
        <v>13</v>
      </c>
      <c r="B26" s="152" t="s">
        <v>96</v>
      </c>
      <c r="C26" s="110" t="s">
        <v>9</v>
      </c>
      <c r="D26" s="110" t="s">
        <v>10</v>
      </c>
      <c r="E26" s="110" t="s">
        <v>354</v>
      </c>
      <c r="F26" s="565"/>
      <c r="G26" s="149">
        <v>6609.7768521511598</v>
      </c>
      <c r="H26" s="150">
        <v>6609.7768521511598</v>
      </c>
      <c r="I26" s="151">
        <v>11</v>
      </c>
      <c r="J26" s="281" t="s">
        <v>234</v>
      </c>
      <c r="K26" s="281" t="s">
        <v>2</v>
      </c>
      <c r="L26" s="107">
        <v>4.024305555555556E-2</v>
      </c>
      <c r="M26" s="26">
        <v>460.14171833480953</v>
      </c>
      <c r="N26" s="281"/>
      <c r="O26" s="281"/>
      <c r="P26" s="232"/>
      <c r="Q26" s="80"/>
      <c r="R26" s="226"/>
      <c r="S26" s="226"/>
      <c r="T26" s="232"/>
      <c r="U26" s="80"/>
      <c r="V26" s="226"/>
      <c r="W26" s="226"/>
      <c r="X26" s="232"/>
      <c r="Y26" s="80"/>
      <c r="Z26" s="226" t="s">
        <v>504</v>
      </c>
      <c r="AA26" s="226" t="s">
        <v>3</v>
      </c>
      <c r="AB26" s="225">
        <v>1.9942129629629629E-2</v>
      </c>
      <c r="AC26" s="138">
        <v>744.38237119801374</v>
      </c>
      <c r="AD26" s="226" t="s">
        <v>504</v>
      </c>
      <c r="AE26" s="226" t="s">
        <v>3</v>
      </c>
      <c r="AF26" s="225">
        <v>3.8518518518518521E-2</v>
      </c>
      <c r="AG26" s="138">
        <v>596.45684131172254</v>
      </c>
      <c r="AH26" s="226" t="s">
        <v>504</v>
      </c>
      <c r="AI26" s="226" t="s">
        <v>3</v>
      </c>
      <c r="AJ26" s="225">
        <v>3.6944444444444446E-2</v>
      </c>
      <c r="AK26" s="138">
        <v>800</v>
      </c>
      <c r="AL26" s="226"/>
      <c r="AM26" s="226"/>
      <c r="AN26" s="225"/>
      <c r="AO26" s="80"/>
      <c r="AP26" s="226"/>
      <c r="AQ26" s="226"/>
      <c r="AR26" s="225"/>
      <c r="AS26" s="80"/>
      <c r="AT26" s="226"/>
      <c r="AU26" s="226"/>
      <c r="AV26" s="225"/>
      <c r="AW26" s="114"/>
      <c r="AX26" s="229" t="s">
        <v>396</v>
      </c>
      <c r="AY26" s="229" t="s">
        <v>2</v>
      </c>
      <c r="AZ26" s="3">
        <v>2.0173611111111111E-2</v>
      </c>
      <c r="BA26" s="138">
        <v>640.5502392344498</v>
      </c>
      <c r="BB26" s="229" t="s">
        <v>396</v>
      </c>
      <c r="BC26" s="229" t="s">
        <v>2</v>
      </c>
      <c r="BD26" s="3">
        <v>7.2858796296296297E-2</v>
      </c>
      <c r="BE26" s="138">
        <v>525.12508934953519</v>
      </c>
      <c r="BF26" s="229" t="s">
        <v>396</v>
      </c>
      <c r="BG26" s="229" t="s">
        <v>2</v>
      </c>
      <c r="BH26" s="3">
        <v>3.965277777777778E-2</v>
      </c>
      <c r="BI26" s="80">
        <v>777.73813770959691</v>
      </c>
      <c r="BJ26" s="229" t="s">
        <v>678</v>
      </c>
      <c r="BK26" s="229" t="s">
        <v>2</v>
      </c>
      <c r="BL26" s="3">
        <v>2.3587962962962963E-2</v>
      </c>
      <c r="BM26" s="140">
        <v>743.52651048088796</v>
      </c>
      <c r="BN26" s="229" t="s">
        <v>678</v>
      </c>
      <c r="BO26" s="229" t="s">
        <v>2</v>
      </c>
      <c r="BP26" s="3">
        <v>5.8703703703703702E-2</v>
      </c>
      <c r="BQ26" s="140">
        <v>602.75482093663913</v>
      </c>
      <c r="BR26" s="229" t="s">
        <v>678</v>
      </c>
      <c r="BS26" s="229" t="s">
        <v>2</v>
      </c>
      <c r="BT26" s="392" t="s">
        <v>352</v>
      </c>
      <c r="BU26" s="140">
        <v>0</v>
      </c>
      <c r="BV26" s="229"/>
      <c r="BW26" s="229"/>
      <c r="BX26" s="386"/>
      <c r="BY26" s="140"/>
      <c r="BZ26" s="226"/>
      <c r="CA26" s="226"/>
      <c r="CB26" s="225"/>
      <c r="CC26" s="80"/>
      <c r="CD26" s="226"/>
      <c r="CE26" s="226"/>
      <c r="CF26" s="225"/>
      <c r="CG26" s="80"/>
      <c r="CH26" t="s">
        <v>755</v>
      </c>
      <c r="CI26" t="s">
        <v>3</v>
      </c>
      <c r="CJ26" s="3">
        <v>2.8356481481481483E-2</v>
      </c>
      <c r="CK26" s="138">
        <v>719.10112359550556</v>
      </c>
      <c r="CL26" s="226"/>
      <c r="CM26" s="226"/>
      <c r="CN26" s="225"/>
      <c r="CO26" s="80"/>
      <c r="CP26" s="226"/>
      <c r="CQ26" s="226"/>
      <c r="CR26" s="225"/>
      <c r="CS26" s="80"/>
      <c r="CT26" s="226"/>
      <c r="CU26" s="226"/>
      <c r="CV26" s="225"/>
      <c r="CW26" s="80"/>
      <c r="CX26" s="226"/>
      <c r="CY26" s="226"/>
      <c r="CZ26" s="225"/>
      <c r="DA26" s="80"/>
      <c r="DB26" s="226"/>
      <c r="DC26" s="226"/>
      <c r="DD26" s="225"/>
      <c r="DE26" s="80"/>
      <c r="DF26" s="226"/>
      <c r="DG26" s="226"/>
      <c r="DH26" s="225"/>
      <c r="DI26" s="80"/>
    </row>
    <row r="27" spans="1:113" x14ac:dyDescent="0.2">
      <c r="A27" s="148">
        <v>14</v>
      </c>
      <c r="B27" s="153" t="s">
        <v>91</v>
      </c>
      <c r="C27" s="110" t="s">
        <v>92</v>
      </c>
      <c r="D27" s="110" t="s">
        <v>95</v>
      </c>
      <c r="E27" s="110" t="s">
        <v>354</v>
      </c>
      <c r="F27" s="565"/>
      <c r="G27" s="149">
        <v>6585.9058266533939</v>
      </c>
      <c r="H27" s="150">
        <v>6585.9058266533939</v>
      </c>
      <c r="I27" s="151">
        <v>12</v>
      </c>
      <c r="J27" s="231"/>
      <c r="K27" s="226"/>
      <c r="L27" s="227"/>
      <c r="M27" s="80"/>
      <c r="Q27" s="119"/>
      <c r="U27" s="119"/>
      <c r="Y27" s="119"/>
      <c r="Z27" s="226" t="s">
        <v>504</v>
      </c>
      <c r="AA27" s="226" t="s">
        <v>3</v>
      </c>
      <c r="AB27" s="230">
        <v>3.1886574074074074E-2</v>
      </c>
      <c r="AC27" s="138">
        <v>231.90564866542528</v>
      </c>
      <c r="AD27" s="226" t="s">
        <v>504</v>
      </c>
      <c r="AE27" s="226" t="s">
        <v>3</v>
      </c>
      <c r="AF27" s="227">
        <v>4.6666666666666669E-2</v>
      </c>
      <c r="AG27" s="138">
        <v>384.16886543535628</v>
      </c>
      <c r="AH27" s="226" t="s">
        <v>504</v>
      </c>
      <c r="AI27" s="226" t="s">
        <v>3</v>
      </c>
      <c r="AJ27" s="230">
        <v>4.5196759259259256E-2</v>
      </c>
      <c r="AK27" s="138">
        <v>621.30325814536354</v>
      </c>
      <c r="AL27" s="228" t="s">
        <v>388</v>
      </c>
      <c r="AM27" s="388" t="s">
        <v>3</v>
      </c>
      <c r="AN27" s="3">
        <v>3.2581018518518516E-2</v>
      </c>
      <c r="AO27" s="138">
        <v>365.18018018018046</v>
      </c>
      <c r="AP27" s="228" t="s">
        <v>388</v>
      </c>
      <c r="AQ27" s="229" t="s">
        <v>3</v>
      </c>
      <c r="AR27" s="386">
        <v>4.8796296296296303E-2</v>
      </c>
      <c r="AS27" s="138">
        <v>261.58319870759266</v>
      </c>
      <c r="AT27" s="228" t="s">
        <v>388</v>
      </c>
      <c r="AU27" s="230" t="s">
        <v>156</v>
      </c>
      <c r="AV27" s="386">
        <v>7.0775462962962957E-2</v>
      </c>
      <c r="AW27" s="138">
        <v>653.21266968325801</v>
      </c>
      <c r="AX27" s="226"/>
      <c r="AY27" s="226"/>
      <c r="AZ27" s="227"/>
      <c r="BA27" s="80"/>
      <c r="BB27" s="226"/>
      <c r="BC27" s="226"/>
      <c r="BD27" s="225"/>
      <c r="BE27" s="80"/>
      <c r="BF27" s="226"/>
      <c r="BG27" s="226"/>
      <c r="BH27" s="225"/>
      <c r="BI27" s="80"/>
      <c r="BJ27" s="229" t="s">
        <v>680</v>
      </c>
      <c r="BK27" s="229" t="s">
        <v>156</v>
      </c>
      <c r="BL27" s="3">
        <v>3.1365740740740743E-2</v>
      </c>
      <c r="BM27" s="140">
        <v>555.011135857461</v>
      </c>
      <c r="BN27" s="229" t="s">
        <v>680</v>
      </c>
      <c r="BO27" s="229" t="s">
        <v>156</v>
      </c>
      <c r="BP27" s="107">
        <v>3.8807870370370375E-2</v>
      </c>
      <c r="BQ27" s="138">
        <v>676.47965474722571</v>
      </c>
      <c r="BR27" s="229" t="s">
        <v>680</v>
      </c>
      <c r="BS27" s="229" t="s">
        <v>156</v>
      </c>
      <c r="BT27" s="392">
        <v>4.9444444444444437E-2</v>
      </c>
      <c r="BU27" s="138">
        <v>700</v>
      </c>
      <c r="BV27" s="229" t="s">
        <v>680</v>
      </c>
      <c r="BW27" s="229" t="s">
        <v>156</v>
      </c>
      <c r="BX27" s="386">
        <v>4.7152777777777773E-2</v>
      </c>
      <c r="BY27" s="138">
        <v>601.62374020156778</v>
      </c>
      <c r="BZ27" s="387" t="s">
        <v>680</v>
      </c>
      <c r="CA27" s="228" t="s">
        <v>3</v>
      </c>
      <c r="CB27" s="386">
        <v>3.1307870370370368E-2</v>
      </c>
      <c r="CC27" s="138">
        <v>735.43747502996416</v>
      </c>
      <c r="CD27" s="387" t="s">
        <v>680</v>
      </c>
      <c r="CE27" s="228" t="s">
        <v>3</v>
      </c>
      <c r="CF27" s="386">
        <v>3.6608796296296299E-2</v>
      </c>
      <c r="CG27" s="138">
        <v>800</v>
      </c>
      <c r="CH27" s="226"/>
      <c r="CI27" s="226"/>
      <c r="CJ27" s="237"/>
      <c r="CK27" s="80"/>
      <c r="CL27" s="226"/>
      <c r="CM27" s="226"/>
      <c r="CN27" s="225"/>
      <c r="CO27" s="80"/>
      <c r="CP27" s="226"/>
      <c r="CQ27" s="226"/>
      <c r="CR27" s="225"/>
      <c r="CS27" s="80"/>
      <c r="CT27" s="226"/>
      <c r="CU27" s="226"/>
      <c r="CV27" s="225"/>
      <c r="CW27" s="80"/>
      <c r="CX27" s="226"/>
      <c r="CY27" s="226"/>
      <c r="CZ27" s="225"/>
      <c r="DA27" s="80"/>
      <c r="DB27" s="226"/>
      <c r="DC27" s="226"/>
      <c r="DD27" s="225"/>
      <c r="DE27" s="80"/>
      <c r="DF27" s="226"/>
      <c r="DG27" s="226"/>
      <c r="DH27" s="225"/>
      <c r="DI27" s="80"/>
    </row>
    <row r="28" spans="1:113" x14ac:dyDescent="0.2">
      <c r="A28" s="148">
        <v>15</v>
      </c>
      <c r="B28" s="7" t="s">
        <v>612</v>
      </c>
      <c r="C28" s="108" t="s">
        <v>184</v>
      </c>
      <c r="D28" s="108" t="s">
        <v>613</v>
      </c>
      <c r="E28" s="108" t="s">
        <v>353</v>
      </c>
      <c r="F28" s="565"/>
      <c r="G28" s="149">
        <v>5511.2788053993163</v>
      </c>
      <c r="H28" s="150">
        <v>5511.2788053993163</v>
      </c>
      <c r="I28" s="151">
        <v>9</v>
      </c>
      <c r="M28" s="119"/>
      <c r="Q28" s="119"/>
      <c r="U28" s="119"/>
      <c r="Y28" s="119"/>
      <c r="Z28" s="229"/>
      <c r="AA28" s="229"/>
      <c r="AC28" s="402"/>
      <c r="AD28" s="226"/>
      <c r="AE28" s="226"/>
      <c r="AF28" s="142"/>
      <c r="AG28" s="402"/>
      <c r="AH28" s="229"/>
      <c r="AI28" s="229"/>
      <c r="AK28" s="114"/>
      <c r="AL28" s="228" t="s">
        <v>213</v>
      </c>
      <c r="AM28" s="388" t="s">
        <v>171</v>
      </c>
      <c r="AN28" s="3">
        <v>1.7465277777777777E-2</v>
      </c>
      <c r="AO28" s="138">
        <v>660</v>
      </c>
      <c r="AP28" s="228" t="s">
        <v>213</v>
      </c>
      <c r="AQ28" s="229" t="s">
        <v>156</v>
      </c>
      <c r="AR28" s="3">
        <v>2.7002314814814812E-2</v>
      </c>
      <c r="AS28" s="138">
        <v>693</v>
      </c>
      <c r="AT28" s="228" t="s">
        <v>213</v>
      </c>
      <c r="AU28" s="230" t="s">
        <v>171</v>
      </c>
      <c r="AV28" s="386">
        <v>5.4282407407407411E-2</v>
      </c>
      <c r="AW28" s="138">
        <v>770.00000000000011</v>
      </c>
      <c r="AX28" s="226"/>
      <c r="AY28" s="226"/>
      <c r="AZ28" s="225"/>
      <c r="BA28" s="80"/>
      <c r="BB28" s="226"/>
      <c r="BC28" s="226"/>
      <c r="BD28" s="225"/>
      <c r="BE28" s="80"/>
      <c r="BF28" s="226"/>
      <c r="BG28" s="226"/>
      <c r="BH28" s="225"/>
      <c r="BI28" s="80"/>
      <c r="BJ28" s="229" t="s">
        <v>679</v>
      </c>
      <c r="BK28" s="229" t="s">
        <v>156</v>
      </c>
      <c r="BL28" s="3">
        <v>2.9687500000000002E-2</v>
      </c>
      <c r="BM28" s="140">
        <v>600.22271714922044</v>
      </c>
      <c r="BN28" s="229" t="s">
        <v>679</v>
      </c>
      <c r="BO28" s="229" t="s">
        <v>156</v>
      </c>
      <c r="BP28" s="3">
        <v>4.462962962962963E-2</v>
      </c>
      <c r="BQ28" s="138">
        <v>567.94081381011108</v>
      </c>
      <c r="BR28" s="229" t="s">
        <v>679</v>
      </c>
      <c r="BS28" s="229" t="s">
        <v>156</v>
      </c>
      <c r="BT28" s="392">
        <v>5.4398148148148147E-2</v>
      </c>
      <c r="BU28" s="138">
        <v>629.86891385767785</v>
      </c>
      <c r="BV28" s="229" t="s">
        <v>679</v>
      </c>
      <c r="BW28" s="229" t="s">
        <v>156</v>
      </c>
      <c r="BX28" s="386">
        <v>4.6643518518518522E-2</v>
      </c>
      <c r="BY28" s="138">
        <v>610.24636058230669</v>
      </c>
      <c r="BZ28" s="387" t="s">
        <v>722</v>
      </c>
      <c r="CA28" s="228" t="s">
        <v>156</v>
      </c>
      <c r="CB28" s="386">
        <v>2.5173611111111108E-2</v>
      </c>
      <c r="CC28" s="138">
        <v>489.99999999999994</v>
      </c>
      <c r="CD28" s="387" t="s">
        <v>722</v>
      </c>
      <c r="CE28" s="228" t="s">
        <v>156</v>
      </c>
      <c r="CF28" s="386">
        <v>3.2638888888888891E-2</v>
      </c>
      <c r="CG28" s="138">
        <v>489.99999999999994</v>
      </c>
      <c r="CH28" s="387"/>
      <c r="CI28" s="228"/>
      <c r="CJ28" s="386"/>
      <c r="CK28" s="80"/>
      <c r="CL28" s="226"/>
      <c r="CM28" s="226"/>
      <c r="CN28" s="225"/>
      <c r="CO28" s="80"/>
      <c r="CP28" s="226"/>
      <c r="CQ28" s="226"/>
      <c r="CR28" s="225"/>
      <c r="CS28" s="80"/>
      <c r="CT28" s="226"/>
      <c r="CU28" s="226"/>
      <c r="CV28" s="225"/>
      <c r="CW28" s="80"/>
      <c r="CX28" s="226"/>
      <c r="CY28" s="226"/>
      <c r="CZ28" s="225"/>
      <c r="DA28" s="80"/>
      <c r="DB28" s="226"/>
      <c r="DC28" s="226"/>
      <c r="DD28" s="225"/>
      <c r="DE28" s="80"/>
      <c r="DF28" s="226"/>
      <c r="DG28" s="226"/>
      <c r="DH28" s="225"/>
      <c r="DI28" s="80"/>
    </row>
    <row r="29" spans="1:113" x14ac:dyDescent="0.2">
      <c r="A29" s="148">
        <v>16</v>
      </c>
      <c r="B29" s="152" t="s">
        <v>21</v>
      </c>
      <c r="C29" s="110" t="s">
        <v>9</v>
      </c>
      <c r="D29" s="108" t="s">
        <v>482</v>
      </c>
      <c r="F29" s="393"/>
      <c r="G29" s="149">
        <v>5153.5457031496026</v>
      </c>
      <c r="H29" s="150">
        <v>5153.5457031496026</v>
      </c>
      <c r="I29" s="151">
        <v>15</v>
      </c>
      <c r="J29" s="5" t="s">
        <v>234</v>
      </c>
      <c r="K29" s="281" t="s">
        <v>2</v>
      </c>
      <c r="L29" s="227">
        <v>4.8900462962962965E-2</v>
      </c>
      <c r="M29" s="80">
        <v>128.87511071744905</v>
      </c>
      <c r="N29" s="281" t="s">
        <v>494</v>
      </c>
      <c r="O29" s="281" t="s">
        <v>2</v>
      </c>
      <c r="P29" s="227">
        <v>5.1412037037037034E-2</v>
      </c>
      <c r="Q29" s="26">
        <v>518.6538461538463</v>
      </c>
      <c r="R29" s="226" t="s">
        <v>508</v>
      </c>
      <c r="S29" s="226" t="s">
        <v>2</v>
      </c>
      <c r="T29" s="227">
        <v>2.2476851851851855E-2</v>
      </c>
      <c r="U29" s="26">
        <v>385.92233009708735</v>
      </c>
      <c r="V29" s="226" t="s">
        <v>508</v>
      </c>
      <c r="W29" s="226" t="s">
        <v>2</v>
      </c>
      <c r="X29" s="227">
        <v>5.7395833333333333E-2</v>
      </c>
      <c r="Y29" s="26">
        <v>586.21158553168345</v>
      </c>
      <c r="Z29" s="226" t="s">
        <v>544</v>
      </c>
      <c r="AA29" s="226" t="s">
        <v>2</v>
      </c>
      <c r="AB29" s="225">
        <v>2.929398148148148E-2</v>
      </c>
      <c r="AC29" s="80">
        <v>280.57065217391329</v>
      </c>
      <c r="AD29" s="226" t="s">
        <v>544</v>
      </c>
      <c r="AE29" s="226" t="s">
        <v>2</v>
      </c>
      <c r="AF29" s="225">
        <v>7.2743055555555561E-2</v>
      </c>
      <c r="AG29" s="80">
        <v>106.92771084337326</v>
      </c>
      <c r="AH29" s="226" t="s">
        <v>544</v>
      </c>
      <c r="AI29" s="226" t="s">
        <v>2</v>
      </c>
      <c r="AJ29" s="225">
        <v>5.541666666666667E-2</v>
      </c>
      <c r="AK29" s="26">
        <v>585.52437223042841</v>
      </c>
      <c r="AL29" s="228" t="s">
        <v>234</v>
      </c>
      <c r="AM29" s="230" t="s">
        <v>2</v>
      </c>
      <c r="AN29" s="3">
        <v>5.8645833333333335E-2</v>
      </c>
      <c r="AO29" s="138">
        <v>10</v>
      </c>
      <c r="AP29" s="228" t="s">
        <v>234</v>
      </c>
      <c r="AQ29" s="229" t="s">
        <v>2</v>
      </c>
      <c r="AR29" s="386">
        <v>7.3391203703703708E-2</v>
      </c>
      <c r="AS29" s="138">
        <v>10</v>
      </c>
      <c r="AT29" s="228" t="s">
        <v>234</v>
      </c>
      <c r="AU29" s="230" t="s">
        <v>2</v>
      </c>
      <c r="AV29" s="386">
        <v>0.11447916666666667</v>
      </c>
      <c r="AW29" s="138">
        <v>563.64866897277795</v>
      </c>
      <c r="AX29" s="229" t="s">
        <v>396</v>
      </c>
      <c r="AY29" s="229" t="s">
        <v>2</v>
      </c>
      <c r="AZ29" s="3">
        <v>2.4432870370370369E-2</v>
      </c>
      <c r="BA29" s="138">
        <v>332.41626794258389</v>
      </c>
      <c r="BB29" s="229" t="s">
        <v>396</v>
      </c>
      <c r="BC29" s="229" t="s">
        <v>2</v>
      </c>
      <c r="BD29" s="3">
        <v>7.9675925925925928E-2</v>
      </c>
      <c r="BE29" s="138">
        <v>377.76983559685465</v>
      </c>
      <c r="BF29" s="229" t="s">
        <v>396</v>
      </c>
      <c r="BG29" s="229" t="s">
        <v>2</v>
      </c>
      <c r="BH29" s="3">
        <v>4.8425925925925928E-2</v>
      </c>
      <c r="BI29" s="80">
        <v>507.31359257937925</v>
      </c>
      <c r="BJ29" s="226"/>
      <c r="BK29" s="226"/>
      <c r="BL29" s="225"/>
      <c r="BM29" s="80"/>
      <c r="BN29" s="226"/>
      <c r="BO29" s="226"/>
      <c r="BP29" s="227"/>
      <c r="BQ29" s="80"/>
      <c r="BR29" s="226"/>
      <c r="BS29" s="226"/>
      <c r="BT29" s="227"/>
      <c r="BU29" s="80"/>
      <c r="BV29" s="226"/>
      <c r="BW29" s="226"/>
      <c r="BX29" s="227"/>
      <c r="BY29" s="80"/>
      <c r="BZ29" s="387" t="s">
        <v>721</v>
      </c>
      <c r="CA29" s="228" t="s">
        <v>2</v>
      </c>
      <c r="CB29" s="386">
        <v>4.4259259259259255E-2</v>
      </c>
      <c r="CC29" s="140">
        <v>213.91872956562352</v>
      </c>
      <c r="CD29" s="387" t="s">
        <v>721</v>
      </c>
      <c r="CE29" s="228" t="s">
        <v>2</v>
      </c>
      <c r="CF29" s="386">
        <v>4.520833333333333E-2</v>
      </c>
      <c r="CG29" s="140">
        <v>545.79300074460173</v>
      </c>
      <c r="CH29" s="387"/>
      <c r="CI29" s="228"/>
      <c r="CJ29" s="386"/>
      <c r="CK29" s="80"/>
      <c r="CL29" s="226"/>
      <c r="CM29" s="226"/>
      <c r="CN29" s="225"/>
      <c r="CO29" s="80"/>
      <c r="CP29" s="226"/>
      <c r="CQ29" s="226"/>
      <c r="CR29" s="225"/>
      <c r="CS29" s="80"/>
      <c r="CT29" s="226"/>
      <c r="CU29" s="226"/>
      <c r="CV29" s="225"/>
      <c r="CW29" s="80"/>
      <c r="CX29" s="226"/>
      <c r="CY29" s="226"/>
      <c r="CZ29" s="225"/>
      <c r="DA29" s="80"/>
      <c r="DB29" s="226"/>
      <c r="DC29" s="226"/>
      <c r="DD29" s="225"/>
      <c r="DE29" s="80"/>
      <c r="DF29" s="226"/>
      <c r="DG29" s="226"/>
      <c r="DH29" s="225"/>
      <c r="DI29" s="80"/>
    </row>
    <row r="30" spans="1:113" x14ac:dyDescent="0.2">
      <c r="A30" s="148">
        <v>17</v>
      </c>
      <c r="B30" s="154" t="s">
        <v>387</v>
      </c>
      <c r="C30" s="391" t="s">
        <v>9</v>
      </c>
      <c r="D30" s="108" t="s">
        <v>483</v>
      </c>
      <c r="E30" s="110" t="s">
        <v>353</v>
      </c>
      <c r="F30" s="565"/>
      <c r="G30" s="149">
        <v>5142.9983001983637</v>
      </c>
      <c r="H30" s="150">
        <v>5142.9983001983637</v>
      </c>
      <c r="I30" s="151">
        <v>11</v>
      </c>
      <c r="J30" s="6" t="s">
        <v>213</v>
      </c>
      <c r="K30" s="5" t="s">
        <v>3</v>
      </c>
      <c r="L30" s="227" t="s">
        <v>352</v>
      </c>
      <c r="M30" s="138">
        <v>0</v>
      </c>
      <c r="N30" s="281"/>
      <c r="O30" s="281"/>
      <c r="P30" s="232"/>
      <c r="Q30" s="235"/>
      <c r="R30" s="226"/>
      <c r="S30" s="226"/>
      <c r="T30" s="227"/>
      <c r="U30" s="80"/>
      <c r="V30" s="226"/>
      <c r="W30" s="226"/>
      <c r="X30" s="232"/>
      <c r="Y30" s="236"/>
      <c r="Z30" s="226" t="s">
        <v>540</v>
      </c>
      <c r="AA30" s="225" t="s">
        <v>156</v>
      </c>
      <c r="AB30" s="225">
        <v>5.5289351851851853E-2</v>
      </c>
      <c r="AC30" s="138">
        <v>386.28634119583103</v>
      </c>
      <c r="AD30" s="226" t="s">
        <v>540</v>
      </c>
      <c r="AE30" s="225" t="s">
        <v>156</v>
      </c>
      <c r="AF30" s="225">
        <v>4.7592592592592596E-2</v>
      </c>
      <c r="AG30" s="138">
        <v>560</v>
      </c>
      <c r="AH30" s="226" t="s">
        <v>540</v>
      </c>
      <c r="AI30" s="225" t="s">
        <v>156</v>
      </c>
      <c r="AJ30" s="225">
        <v>4.0474537037037038E-2</v>
      </c>
      <c r="AK30" s="138">
        <v>558.55504587155963</v>
      </c>
      <c r="AL30" s="228" t="s">
        <v>213</v>
      </c>
      <c r="AM30" s="388" t="s">
        <v>171</v>
      </c>
      <c r="AN30" s="3">
        <v>1.9143518518518518E-2</v>
      </c>
      <c r="AO30" s="138">
        <v>596.58051689860838</v>
      </c>
      <c r="AP30" s="228" t="s">
        <v>213</v>
      </c>
      <c r="AQ30" s="229" t="s">
        <v>156</v>
      </c>
      <c r="AR30" s="3">
        <v>4.0092592592592589E-2</v>
      </c>
      <c r="AS30" s="138">
        <v>357.04500642949</v>
      </c>
      <c r="AT30" s="228" t="s">
        <v>213</v>
      </c>
      <c r="AU30" s="230" t="s">
        <v>171</v>
      </c>
      <c r="AV30" s="386">
        <v>6.4050925925925928E-2</v>
      </c>
      <c r="AW30" s="138">
        <v>631.43283582089555</v>
      </c>
      <c r="AX30" s="226"/>
      <c r="AY30" s="226"/>
      <c r="AZ30" s="227"/>
      <c r="BA30" s="80"/>
      <c r="BB30" s="226"/>
      <c r="BC30" s="226"/>
      <c r="BD30" s="225"/>
      <c r="BE30" s="80"/>
      <c r="BF30" s="226"/>
      <c r="BG30" s="226"/>
      <c r="BH30" s="225"/>
      <c r="BI30" s="235"/>
      <c r="BJ30" s="229" t="s">
        <v>679</v>
      </c>
      <c r="BK30" s="229" t="s">
        <v>156</v>
      </c>
      <c r="BL30" s="3">
        <v>3.5833333333333335E-2</v>
      </c>
      <c r="BM30" s="140">
        <v>434.65478841870828</v>
      </c>
      <c r="BN30" s="229" t="s">
        <v>679</v>
      </c>
      <c r="BO30" s="229" t="s">
        <v>156</v>
      </c>
      <c r="BP30" s="107">
        <v>4.6203703703703698E-2</v>
      </c>
      <c r="BQ30" s="138">
        <v>538.59432799013587</v>
      </c>
      <c r="BR30" s="229" t="s">
        <v>679</v>
      </c>
      <c r="BS30" s="229" t="s">
        <v>156</v>
      </c>
      <c r="BT30" s="392">
        <v>5.8437499999999996E-2</v>
      </c>
      <c r="BU30" s="138">
        <v>572.68258426966281</v>
      </c>
      <c r="BV30" s="229" t="s">
        <v>679</v>
      </c>
      <c r="BW30" s="229" t="s">
        <v>156</v>
      </c>
      <c r="BX30" s="386">
        <v>5.2731481481481483E-2</v>
      </c>
      <c r="BY30" s="138">
        <v>507.16685330347133</v>
      </c>
      <c r="BZ30" s="226"/>
      <c r="CA30" s="226"/>
      <c r="CB30" s="227"/>
      <c r="CC30" s="80"/>
      <c r="CD30" s="226"/>
      <c r="CE30" s="226"/>
      <c r="CF30" s="225"/>
      <c r="CG30" s="80"/>
      <c r="CH30" s="226"/>
      <c r="CI30" s="226"/>
      <c r="CJ30" s="227"/>
      <c r="CK30" s="80"/>
      <c r="CL30" s="226"/>
      <c r="CM30" s="226"/>
      <c r="CN30" s="225"/>
      <c r="CO30" s="80"/>
      <c r="CP30" s="226"/>
      <c r="CQ30" s="226"/>
      <c r="CR30" s="225"/>
      <c r="CS30" s="80"/>
      <c r="CT30" s="226"/>
      <c r="CU30" s="226"/>
      <c r="CV30" s="225"/>
      <c r="CW30" s="80"/>
      <c r="CX30" s="226"/>
      <c r="CY30" s="226"/>
      <c r="CZ30" s="225"/>
      <c r="DA30" s="80"/>
      <c r="DB30" s="226"/>
      <c r="DC30" s="226"/>
      <c r="DD30" s="225"/>
      <c r="DE30" s="80"/>
      <c r="DF30" s="226"/>
      <c r="DG30" s="226"/>
      <c r="DH30" s="225"/>
      <c r="DI30" s="80"/>
    </row>
    <row r="31" spans="1:113" x14ac:dyDescent="0.2">
      <c r="A31" s="148">
        <v>18</v>
      </c>
      <c r="B31" s="152" t="s">
        <v>336</v>
      </c>
      <c r="C31" s="391" t="s">
        <v>9</v>
      </c>
      <c r="D31" s="108" t="s">
        <v>481</v>
      </c>
      <c r="F31" s="565"/>
      <c r="G31" s="149">
        <v>4602.1375274494794</v>
      </c>
      <c r="H31" s="150">
        <v>4602.1375274494794</v>
      </c>
      <c r="I31" s="151">
        <v>12</v>
      </c>
      <c r="J31" s="5" t="s">
        <v>234</v>
      </c>
      <c r="K31" s="5" t="s">
        <v>2</v>
      </c>
      <c r="L31" s="227">
        <v>5.4594907407407411E-2</v>
      </c>
      <c r="M31" s="26">
        <v>10</v>
      </c>
      <c r="N31" s="281"/>
      <c r="O31" s="281"/>
      <c r="P31" s="232"/>
      <c r="Q31" s="235"/>
      <c r="R31" s="226"/>
      <c r="S31" s="226"/>
      <c r="T31" s="227"/>
      <c r="U31" s="80"/>
      <c r="V31" s="226"/>
      <c r="W31" s="226"/>
      <c r="X31" s="232"/>
      <c r="Y31" s="236"/>
      <c r="Z31" s="226" t="s">
        <v>541</v>
      </c>
      <c r="AA31" s="225" t="s">
        <v>3</v>
      </c>
      <c r="AB31" s="225">
        <v>2.417824074074074E-2</v>
      </c>
      <c r="AC31" s="138">
        <v>562.63190564866545</v>
      </c>
      <c r="AD31" s="226" t="s">
        <v>541</v>
      </c>
      <c r="AE31" s="225" t="s">
        <v>3</v>
      </c>
      <c r="AF31" s="225">
        <v>5.6238425925925928E-2</v>
      </c>
      <c r="AG31" s="138">
        <v>134.7908028646815</v>
      </c>
      <c r="AH31" s="226" t="s">
        <v>541</v>
      </c>
      <c r="AI31" s="225" t="s">
        <v>3</v>
      </c>
      <c r="AJ31" s="225">
        <v>4.7083333333333331E-2</v>
      </c>
      <c r="AK31" s="138">
        <v>580.4511278195489</v>
      </c>
      <c r="AL31" s="228" t="s">
        <v>234</v>
      </c>
      <c r="AM31" s="230" t="s">
        <v>2</v>
      </c>
      <c r="AN31" s="3">
        <v>4.2685185185185187E-2</v>
      </c>
      <c r="AO31" s="138">
        <v>198.61864824864304</v>
      </c>
      <c r="AP31" s="228"/>
      <c r="AQ31" s="229"/>
      <c r="AR31"/>
      <c r="AS31" s="138"/>
      <c r="AT31" s="228"/>
      <c r="AU31" s="387"/>
      <c r="AV31"/>
      <c r="AW31" s="138"/>
      <c r="AX31" s="229" t="s">
        <v>623</v>
      </c>
      <c r="AY31" s="229" t="s">
        <v>3</v>
      </c>
      <c r="AZ31" s="3">
        <v>1.4097222222222221E-2</v>
      </c>
      <c r="BA31" s="138">
        <v>723.81308411214968</v>
      </c>
      <c r="BB31" s="229" t="s">
        <v>623</v>
      </c>
      <c r="BC31" s="229" t="s">
        <v>3</v>
      </c>
      <c r="BD31" s="3">
        <v>4.8414351851851854E-2</v>
      </c>
      <c r="BE31" s="138">
        <v>543.97672162948561</v>
      </c>
      <c r="BF31" s="229" t="s">
        <v>623</v>
      </c>
      <c r="BG31" s="229" t="s">
        <v>3</v>
      </c>
      <c r="BH31" s="3">
        <v>3.412037037037037E-2</v>
      </c>
      <c r="BI31" s="80">
        <v>480.15194681861362</v>
      </c>
      <c r="BJ31" s="229" t="s">
        <v>682</v>
      </c>
      <c r="BK31" s="229" t="s">
        <v>3</v>
      </c>
      <c r="BL31" s="3">
        <v>4.8923611111111105E-2</v>
      </c>
      <c r="BM31" s="140">
        <v>14.075807206364175</v>
      </c>
      <c r="BN31" s="229" t="s">
        <v>682</v>
      </c>
      <c r="BO31" s="229" t="s">
        <v>3</v>
      </c>
      <c r="BP31" s="3">
        <v>5.8773148148148151E-2</v>
      </c>
      <c r="BQ31" s="138">
        <v>394.2218588171163</v>
      </c>
      <c r="BR31" s="229" t="s">
        <v>682</v>
      </c>
      <c r="BS31" s="229" t="s">
        <v>3</v>
      </c>
      <c r="BT31" s="392">
        <v>7.4328703703703702E-2</v>
      </c>
      <c r="BU31" s="138">
        <v>467.73122529644269</v>
      </c>
      <c r="BV31" s="229" t="s">
        <v>682</v>
      </c>
      <c r="BW31" s="229" t="s">
        <v>3</v>
      </c>
      <c r="BX31" s="386">
        <v>6.7604166666666674E-2</v>
      </c>
      <c r="BY31" s="138">
        <v>491.67439898776888</v>
      </c>
      <c r="BZ31" s="226"/>
      <c r="CA31" s="226"/>
      <c r="CB31" s="225"/>
      <c r="CC31" s="80"/>
      <c r="CD31" s="226"/>
      <c r="CE31" s="226"/>
      <c r="CF31" s="225"/>
      <c r="CG31" s="80"/>
      <c r="CH31" s="387"/>
      <c r="CI31" s="228"/>
      <c r="CJ31" s="386"/>
      <c r="CK31" s="80"/>
      <c r="CL31" s="226"/>
      <c r="CM31" s="226"/>
      <c r="CN31" s="225"/>
      <c r="CO31" s="80"/>
      <c r="CP31" s="226"/>
      <c r="CQ31" s="226"/>
      <c r="CR31" s="225"/>
      <c r="CS31" s="80"/>
      <c r="CT31" s="226"/>
      <c r="CU31" s="226"/>
      <c r="CV31" s="225"/>
      <c r="CW31" s="80"/>
      <c r="CX31" s="226"/>
      <c r="CY31" s="226"/>
      <c r="CZ31" s="225"/>
      <c r="DA31" s="80"/>
      <c r="DB31" s="226"/>
      <c r="DC31" s="226"/>
      <c r="DD31" s="225"/>
      <c r="DE31" s="80"/>
      <c r="DF31" s="226"/>
      <c r="DG31" s="226"/>
      <c r="DH31" s="225"/>
      <c r="DI31" s="80"/>
    </row>
    <row r="32" spans="1:113" x14ac:dyDescent="0.2">
      <c r="A32" s="148">
        <v>19</v>
      </c>
      <c r="B32" s="152" t="s">
        <v>101</v>
      </c>
      <c r="C32" s="110" t="s">
        <v>9</v>
      </c>
      <c r="D32" s="110" t="s">
        <v>107</v>
      </c>
      <c r="E32" s="110" t="s">
        <v>353</v>
      </c>
      <c r="F32" s="566"/>
      <c r="G32" s="149">
        <v>4101.958783463785</v>
      </c>
      <c r="H32" s="150">
        <v>4101.958783463785</v>
      </c>
      <c r="I32" s="151">
        <v>6</v>
      </c>
      <c r="J32" s="231"/>
      <c r="K32" s="226"/>
      <c r="L32" s="227"/>
      <c r="M32" s="80"/>
      <c r="N32" s="226"/>
      <c r="O32" s="226"/>
      <c r="P32" s="232"/>
      <c r="Q32" s="235"/>
      <c r="R32" s="226"/>
      <c r="S32" s="226"/>
      <c r="T32" s="227"/>
      <c r="U32" s="80"/>
      <c r="V32" s="226"/>
      <c r="W32" s="226"/>
      <c r="X32" s="232"/>
      <c r="Y32" s="236"/>
      <c r="Z32" s="226"/>
      <c r="AA32" s="225"/>
      <c r="AB32" s="225"/>
      <c r="AC32" s="80"/>
      <c r="AD32" s="226"/>
      <c r="AE32" s="225"/>
      <c r="AF32" s="225"/>
      <c r="AG32" s="80"/>
      <c r="AH32" s="226" t="s">
        <v>544</v>
      </c>
      <c r="AI32" s="225" t="s">
        <v>2</v>
      </c>
      <c r="AJ32" s="225"/>
      <c r="AK32" s="80"/>
      <c r="AL32" s="228" t="s">
        <v>618</v>
      </c>
      <c r="AM32" s="388" t="s">
        <v>2</v>
      </c>
      <c r="AN32" s="3">
        <v>3.3113425925925928E-2</v>
      </c>
      <c r="AO32" s="138">
        <v>647.40996546620613</v>
      </c>
      <c r="AP32" s="228" t="s">
        <v>618</v>
      </c>
      <c r="AQ32" s="229" t="s">
        <v>2</v>
      </c>
      <c r="AR32" s="386">
        <v>6.0092592592592593E-2</v>
      </c>
      <c r="AS32" s="138">
        <v>350.51813471502618</v>
      </c>
      <c r="AT32" s="228" t="s">
        <v>618</v>
      </c>
      <c r="AU32" s="230" t="s">
        <v>3</v>
      </c>
      <c r="AV32" s="386">
        <v>7.9895833333333333E-2</v>
      </c>
      <c r="AW32" s="138">
        <v>720.59168043249747</v>
      </c>
      <c r="AX32"/>
      <c r="AY32"/>
      <c r="AZ32"/>
      <c r="BA32" s="390"/>
      <c r="BB32"/>
      <c r="BC32"/>
      <c r="BD32"/>
      <c r="BE32" s="9"/>
      <c r="BF32" s="229" t="s">
        <v>396</v>
      </c>
      <c r="BG32" s="229" t="s">
        <v>2</v>
      </c>
      <c r="BH32" s="3">
        <v>3.9571759259259258E-2</v>
      </c>
      <c r="BI32" s="80">
        <v>780.2354620049947</v>
      </c>
      <c r="BJ32" s="229" t="s">
        <v>678</v>
      </c>
      <c r="BK32" s="229" t="s">
        <v>2</v>
      </c>
      <c r="BL32" s="3">
        <v>2.4432870370370369E-2</v>
      </c>
      <c r="BM32" s="140">
        <v>698.52034525277463</v>
      </c>
      <c r="BN32" s="229" t="s">
        <v>678</v>
      </c>
      <c r="BO32" s="229" t="s">
        <v>2</v>
      </c>
      <c r="BP32" s="3">
        <v>4.6018518518518514E-2</v>
      </c>
      <c r="BQ32" s="140">
        <v>904.68319559228644</v>
      </c>
      <c r="BR32" s="229"/>
      <c r="BS32" s="229"/>
      <c r="BT32" s="392"/>
      <c r="BU32" s="140"/>
      <c r="BV32" s="229"/>
      <c r="BW32" s="229"/>
      <c r="BX32" s="386"/>
      <c r="BY32" s="140"/>
      <c r="BZ32" s="226"/>
      <c r="CA32" s="226"/>
      <c r="CB32" s="227"/>
      <c r="CC32" s="80"/>
      <c r="CD32" s="226"/>
      <c r="CE32" s="226"/>
      <c r="CF32" s="225"/>
      <c r="CG32" s="80"/>
      <c r="CH32" s="387"/>
      <c r="CI32" s="228"/>
      <c r="CJ32" s="386"/>
      <c r="CK32" s="80"/>
      <c r="CL32" s="226"/>
      <c r="CM32" s="226"/>
      <c r="CN32" s="225"/>
      <c r="CO32" s="80"/>
      <c r="CP32" s="226"/>
      <c r="CQ32" s="226"/>
      <c r="CR32" s="225"/>
      <c r="CS32" s="80"/>
      <c r="CT32" s="226"/>
      <c r="CU32" s="226"/>
      <c r="CV32" s="225"/>
      <c r="CW32" s="80"/>
      <c r="CX32" s="226"/>
      <c r="CY32" s="226"/>
      <c r="CZ32" s="225"/>
      <c r="DA32" s="80"/>
      <c r="DB32" s="226"/>
      <c r="DC32" s="226"/>
      <c r="DD32" s="225"/>
      <c r="DE32" s="80"/>
      <c r="DF32" s="226"/>
      <c r="DG32" s="226"/>
      <c r="DH32" s="225"/>
      <c r="DI32" s="80"/>
    </row>
    <row r="33" spans="1:113" x14ac:dyDescent="0.2">
      <c r="A33" s="148">
        <v>20</v>
      </c>
      <c r="B33" s="152" t="s">
        <v>23</v>
      </c>
      <c r="C33" s="391" t="s">
        <v>9</v>
      </c>
      <c r="D33" s="110" t="s">
        <v>24</v>
      </c>
      <c r="F33" s="565"/>
      <c r="G33" s="149">
        <v>4081.6835035558643</v>
      </c>
      <c r="H33" s="150">
        <v>4081.6835035558643</v>
      </c>
      <c r="I33" s="151">
        <v>5</v>
      </c>
      <c r="J33" s="281" t="s">
        <v>234</v>
      </c>
      <c r="K33" s="281" t="s">
        <v>2</v>
      </c>
      <c r="L33" s="107">
        <v>3.15625E-2</v>
      </c>
      <c r="M33" s="26">
        <v>792.29406554472996</v>
      </c>
      <c r="N33" s="281"/>
      <c r="O33" s="281"/>
      <c r="P33" s="232"/>
      <c r="Q33" s="80"/>
      <c r="R33" s="226"/>
      <c r="S33" s="226"/>
      <c r="T33" s="232"/>
      <c r="U33" s="80"/>
      <c r="V33" s="226"/>
      <c r="W33" s="226"/>
      <c r="X33" s="232"/>
      <c r="Y33" s="80"/>
      <c r="Z33" s="226" t="s">
        <v>544</v>
      </c>
      <c r="AA33" s="226" t="s">
        <v>2</v>
      </c>
      <c r="AB33" s="225">
        <v>2.0497685185185185E-2</v>
      </c>
      <c r="AC33" s="80">
        <v>796.875</v>
      </c>
      <c r="AD33" s="226" t="s">
        <v>544</v>
      </c>
      <c r="AE33" s="226" t="s">
        <v>2</v>
      </c>
      <c r="AF33" s="225">
        <v>4.594907407407408E-2</v>
      </c>
      <c r="AG33" s="80">
        <v>804.21686746987928</v>
      </c>
      <c r="AH33" s="226" t="s">
        <v>544</v>
      </c>
      <c r="AI33" s="226" t="s">
        <v>2</v>
      </c>
      <c r="AJ33" s="225">
        <v>4.6168981481481484E-2</v>
      </c>
      <c r="AK33" s="26">
        <v>821.56573116691288</v>
      </c>
      <c r="AL33" s="387"/>
      <c r="AM33" s="387"/>
      <c r="AN33"/>
      <c r="AO33" s="9"/>
      <c r="AP33" s="387"/>
      <c r="AQ33"/>
      <c r="AR33"/>
      <c r="AS33" s="9"/>
      <c r="AT33" s="228" t="s">
        <v>234</v>
      </c>
      <c r="AU33" s="228" t="s">
        <v>2</v>
      </c>
      <c r="AV33" s="386">
        <v>9.3275462962962963E-2</v>
      </c>
      <c r="AW33" s="138">
        <v>866.73183937434214</v>
      </c>
      <c r="AX33" s="226"/>
      <c r="AY33" s="226"/>
      <c r="AZ33" s="227"/>
      <c r="BA33" s="80"/>
      <c r="BB33" s="226"/>
      <c r="BC33" s="226"/>
      <c r="BD33" s="227"/>
      <c r="BE33" s="80"/>
      <c r="BF33" s="226"/>
      <c r="BG33" s="226"/>
      <c r="BH33" s="227"/>
      <c r="BI33" s="80"/>
      <c r="BJ33" s="226"/>
      <c r="BK33" s="226"/>
      <c r="BL33" s="232"/>
      <c r="BM33" s="80"/>
      <c r="BN33" s="226"/>
      <c r="BO33" s="226"/>
      <c r="BP33" s="225"/>
      <c r="BQ33" s="80"/>
      <c r="BR33" s="226"/>
      <c r="BS33" s="226"/>
      <c r="BT33" s="225"/>
      <c r="BU33" s="80"/>
      <c r="BV33" s="226"/>
      <c r="BW33" s="226"/>
      <c r="BX33" s="225"/>
      <c r="BY33" s="80"/>
      <c r="BZ33" s="226"/>
      <c r="CA33" s="226"/>
      <c r="CB33" s="225"/>
      <c r="CC33" s="80"/>
      <c r="CD33" s="226"/>
      <c r="CE33" s="226"/>
      <c r="CF33" s="225"/>
      <c r="CG33" s="80"/>
      <c r="CH33" s="387"/>
      <c r="CI33" s="228"/>
      <c r="CJ33" s="386"/>
      <c r="CK33" s="80"/>
      <c r="CL33" s="226"/>
      <c r="CM33" s="226"/>
      <c r="CN33" s="225"/>
      <c r="CO33" s="80"/>
      <c r="CP33" s="226"/>
      <c r="CQ33" s="226"/>
      <c r="CR33" s="225"/>
      <c r="CS33" s="80"/>
      <c r="CT33" s="226"/>
      <c r="CU33" s="226"/>
      <c r="CV33" s="225"/>
      <c r="CW33" s="80"/>
      <c r="CX33" s="226"/>
      <c r="CY33" s="226"/>
      <c r="CZ33" s="225"/>
      <c r="DA33" s="80"/>
      <c r="DB33" s="226"/>
      <c r="DC33" s="226"/>
      <c r="DD33" s="225"/>
      <c r="DE33" s="80"/>
      <c r="DF33" s="226"/>
      <c r="DG33" s="226"/>
      <c r="DH33" s="225"/>
      <c r="DI33" s="80"/>
    </row>
    <row r="34" spans="1:113" x14ac:dyDescent="0.2">
      <c r="A34" s="148">
        <v>21</v>
      </c>
      <c r="B34" s="152" t="s">
        <v>348</v>
      </c>
      <c r="C34" s="110" t="s">
        <v>9</v>
      </c>
      <c r="D34" s="110" t="s">
        <v>10</v>
      </c>
      <c r="F34" s="565"/>
      <c r="G34" s="149">
        <v>3719.1292618625716</v>
      </c>
      <c r="H34" s="150">
        <v>3719.1292618625716</v>
      </c>
      <c r="I34" s="151">
        <v>5</v>
      </c>
      <c r="M34" s="119"/>
      <c r="Q34" s="119"/>
      <c r="U34" s="119"/>
      <c r="Y34" s="119"/>
      <c r="Z34" s="229"/>
      <c r="AA34" s="229"/>
      <c r="AC34" s="114"/>
      <c r="AD34" s="229"/>
      <c r="AE34" s="229"/>
      <c r="AG34" s="114"/>
      <c r="AH34" s="229"/>
      <c r="AI34" s="229"/>
      <c r="AK34" s="114"/>
      <c r="AL34" s="228"/>
      <c r="AM34" s="388"/>
      <c r="AN34" s="3"/>
      <c r="AO34" s="9"/>
      <c r="AP34" s="228"/>
      <c r="AQ34" s="229"/>
      <c r="AR34" s="386"/>
      <c r="AS34" s="401"/>
      <c r="AT34" s="228"/>
      <c r="AU34" s="230"/>
      <c r="AV34" s="386"/>
      <c r="AW34" s="114"/>
      <c r="BA34" s="114"/>
      <c r="BE34" s="114"/>
      <c r="BI34" s="114"/>
      <c r="BJ34" s="229" t="s">
        <v>682</v>
      </c>
      <c r="BK34" s="229" t="s">
        <v>3</v>
      </c>
      <c r="BL34" s="3">
        <v>2.7291666666666662E-2</v>
      </c>
      <c r="BM34" s="140">
        <v>573.813757604118</v>
      </c>
      <c r="BN34" s="229" t="s">
        <v>682</v>
      </c>
      <c r="BO34" s="229" t="s">
        <v>3</v>
      </c>
      <c r="BP34" s="3">
        <v>4.5740740740740742E-2</v>
      </c>
      <c r="BQ34" s="138">
        <v>590.63505042245833</v>
      </c>
      <c r="BR34" s="226"/>
      <c r="BS34" s="226"/>
      <c r="BT34" s="225"/>
      <c r="BU34" s="138"/>
      <c r="BV34" s="226"/>
      <c r="BW34" s="226"/>
      <c r="BX34" s="225"/>
      <c r="BY34" s="138"/>
      <c r="BZ34" s="387" t="s">
        <v>721</v>
      </c>
      <c r="CA34" s="228" t="s">
        <v>2</v>
      </c>
      <c r="CB34" s="386">
        <v>2.8715277777777781E-2</v>
      </c>
      <c r="CC34" s="140">
        <v>841.19570294254981</v>
      </c>
      <c r="CD34" s="387" t="s">
        <v>721</v>
      </c>
      <c r="CE34" s="228" t="s">
        <v>2</v>
      </c>
      <c r="CF34" s="386">
        <v>3.3599537037037039E-2</v>
      </c>
      <c r="CG34" s="140">
        <v>919.21072226358876</v>
      </c>
      <c r="CH34" t="s">
        <v>754</v>
      </c>
      <c r="CI34" t="s">
        <v>2</v>
      </c>
      <c r="CJ34" s="3">
        <v>3.412037037037037E-2</v>
      </c>
      <c r="CK34" s="140">
        <v>794.27402862985684</v>
      </c>
      <c r="CL34" s="226"/>
      <c r="CM34" s="226"/>
      <c r="CN34" s="225"/>
      <c r="CO34" s="80"/>
      <c r="CP34" s="226"/>
      <c r="CQ34" s="226"/>
      <c r="CR34" s="225"/>
      <c r="CS34" s="80"/>
      <c r="CT34" s="226"/>
      <c r="CU34" s="226"/>
      <c r="CV34" s="225"/>
      <c r="CW34" s="80"/>
      <c r="CX34" s="226"/>
      <c r="CY34" s="226"/>
      <c r="CZ34" s="225"/>
      <c r="DA34" s="80"/>
      <c r="DB34" s="226"/>
      <c r="DC34" s="226"/>
      <c r="DD34" s="225"/>
      <c r="DE34" s="80"/>
      <c r="DF34" s="226"/>
      <c r="DG34" s="226"/>
      <c r="DH34" s="225"/>
      <c r="DI34" s="80"/>
    </row>
    <row r="35" spans="1:113" x14ac:dyDescent="0.2">
      <c r="A35" s="148">
        <v>22</v>
      </c>
      <c r="B35" s="152" t="s">
        <v>82</v>
      </c>
      <c r="C35" s="391" t="s">
        <v>9</v>
      </c>
      <c r="D35" s="108" t="s">
        <v>483</v>
      </c>
      <c r="F35" s="565"/>
      <c r="G35" s="149">
        <v>3449.4230061556764</v>
      </c>
      <c r="H35" s="150">
        <v>3449.4230061556764</v>
      </c>
      <c r="I35" s="151">
        <v>7</v>
      </c>
      <c r="J35" s="281" t="s">
        <v>234</v>
      </c>
      <c r="K35" s="281" t="s">
        <v>2</v>
      </c>
      <c r="L35" s="227">
        <v>4.9108796296296296E-2</v>
      </c>
      <c r="M35" s="26">
        <v>120.90345438441096</v>
      </c>
      <c r="N35" s="281"/>
      <c r="O35" s="281"/>
      <c r="P35" s="232"/>
      <c r="Q35" s="235"/>
      <c r="R35" s="226"/>
      <c r="S35" s="226"/>
      <c r="T35" s="227"/>
      <c r="U35" s="80"/>
      <c r="V35" s="226"/>
      <c r="W35" s="226"/>
      <c r="X35" s="232"/>
      <c r="Y35" s="236"/>
      <c r="Z35" s="226" t="s">
        <v>544</v>
      </c>
      <c r="AA35" s="225" t="s">
        <v>2</v>
      </c>
      <c r="AB35" s="225">
        <v>2.3657407407407408E-2</v>
      </c>
      <c r="AC35" s="26">
        <v>611.41304347826099</v>
      </c>
      <c r="AD35" s="226" t="s">
        <v>544</v>
      </c>
      <c r="AE35" s="225" t="s">
        <v>2</v>
      </c>
      <c r="AF35" s="225">
        <v>5.167824074074074E-2</v>
      </c>
      <c r="AG35" s="26">
        <v>655.12048192771078</v>
      </c>
      <c r="AH35" s="226" t="s">
        <v>544</v>
      </c>
      <c r="AI35" s="225" t="s">
        <v>2</v>
      </c>
      <c r="AJ35" s="225" t="s">
        <v>352</v>
      </c>
      <c r="AK35" s="26">
        <v>0</v>
      </c>
      <c r="AL35" s="228" t="s">
        <v>234</v>
      </c>
      <c r="AM35" s="388" t="s">
        <v>2</v>
      </c>
      <c r="AN35" s="3">
        <v>2.9189814814814811E-2</v>
      </c>
      <c r="AO35" s="138">
        <v>831.37641835224497</v>
      </c>
      <c r="AP35" s="228" t="s">
        <v>234</v>
      </c>
      <c r="AQ35" s="229" t="s">
        <v>2</v>
      </c>
      <c r="AR35" s="386">
        <v>5.7164351851851848E-2</v>
      </c>
      <c r="AS35" s="138">
        <v>440.64119170984492</v>
      </c>
      <c r="AT35" s="228" t="s">
        <v>234</v>
      </c>
      <c r="AU35" s="230" t="s">
        <v>2</v>
      </c>
      <c r="AV35" s="386">
        <v>9.8645833333333335E-2</v>
      </c>
      <c r="AW35" s="138">
        <v>789.96841630320364</v>
      </c>
      <c r="AX35" s="226"/>
      <c r="AY35" s="226"/>
      <c r="AZ35" s="227"/>
      <c r="BA35" s="80"/>
      <c r="BB35" s="226"/>
      <c r="BC35" s="226"/>
      <c r="BD35" s="225"/>
      <c r="BE35" s="80"/>
      <c r="BF35" s="226"/>
      <c r="BG35" s="226"/>
      <c r="BH35" s="232"/>
      <c r="BI35" s="80"/>
      <c r="BJ35" s="226"/>
      <c r="BK35" s="226"/>
      <c r="BL35" s="227"/>
      <c r="BM35" s="80"/>
      <c r="BN35" s="226"/>
      <c r="BO35" s="226"/>
      <c r="BP35" s="227"/>
      <c r="BQ35" s="80"/>
      <c r="BR35" s="226"/>
      <c r="BS35" s="226"/>
      <c r="BT35" s="227"/>
      <c r="BU35" s="80"/>
      <c r="BV35" s="226"/>
      <c r="BW35" s="226"/>
      <c r="BX35" s="225"/>
      <c r="BY35" s="80"/>
      <c r="BZ35" s="226"/>
      <c r="CA35" s="226"/>
      <c r="CB35" s="225"/>
      <c r="CC35" s="80"/>
      <c r="CD35" s="226"/>
      <c r="CE35" s="226"/>
      <c r="CF35" s="225"/>
      <c r="CG35" s="80"/>
      <c r="CH35" s="226"/>
      <c r="CI35" s="226"/>
      <c r="CJ35" s="225"/>
      <c r="CK35" s="80"/>
      <c r="CL35" s="226"/>
      <c r="CM35" s="226"/>
      <c r="CN35" s="225"/>
      <c r="CO35" s="80"/>
      <c r="CP35" s="226"/>
      <c r="CQ35" s="226"/>
      <c r="CR35" s="225"/>
      <c r="CS35" s="80"/>
      <c r="CT35" s="226"/>
      <c r="CU35" s="226"/>
      <c r="CV35" s="225"/>
      <c r="CW35" s="80"/>
      <c r="CX35" s="226"/>
      <c r="CY35" s="226"/>
      <c r="CZ35" s="225"/>
      <c r="DA35" s="80"/>
      <c r="DB35" s="226"/>
      <c r="DC35" s="226"/>
      <c r="DD35" s="225"/>
      <c r="DE35" s="80"/>
      <c r="DF35" s="226"/>
      <c r="DG35" s="226"/>
      <c r="DH35" s="225"/>
      <c r="DI35" s="80"/>
    </row>
    <row r="36" spans="1:113" x14ac:dyDescent="0.2">
      <c r="A36" s="148">
        <v>23</v>
      </c>
      <c r="B36" s="152" t="s">
        <v>65</v>
      </c>
      <c r="C36" s="110" t="s">
        <v>9</v>
      </c>
      <c r="D36" s="110" t="s">
        <v>66</v>
      </c>
      <c r="F36" s="565"/>
      <c r="G36" s="149">
        <v>2882.6036941354073</v>
      </c>
      <c r="H36" s="150">
        <v>2882.6036941354073</v>
      </c>
      <c r="I36" s="151">
        <v>5</v>
      </c>
      <c r="J36" s="226"/>
      <c r="K36" s="226"/>
      <c r="L36" s="227"/>
      <c r="M36" s="80"/>
      <c r="N36" s="226"/>
      <c r="O36" s="226"/>
      <c r="P36" s="232"/>
      <c r="Q36" s="235"/>
      <c r="R36" s="226"/>
      <c r="S36" s="226"/>
      <c r="T36" s="227"/>
      <c r="U36" s="80"/>
      <c r="V36" s="226"/>
      <c r="W36" s="226"/>
      <c r="X36" s="232"/>
      <c r="Y36" s="236"/>
      <c r="Z36" s="226" t="s">
        <v>541</v>
      </c>
      <c r="AA36" s="225" t="s">
        <v>3</v>
      </c>
      <c r="AB36" s="225">
        <v>2.074074074074074E-2</v>
      </c>
      <c r="AC36" s="138">
        <v>710.11793916821853</v>
      </c>
      <c r="AD36" s="226" t="s">
        <v>541</v>
      </c>
      <c r="AE36" s="225" t="s">
        <v>3</v>
      </c>
      <c r="AF36" s="225">
        <v>4.2442129629629628E-2</v>
      </c>
      <c r="AG36" s="138">
        <v>494.23294383716564</v>
      </c>
      <c r="AH36" s="226" t="s">
        <v>541</v>
      </c>
      <c r="AI36" s="225" t="s">
        <v>3</v>
      </c>
      <c r="AJ36" s="225">
        <v>4.6712962962962963E-2</v>
      </c>
      <c r="AK36" s="138">
        <v>588.47117794486223</v>
      </c>
      <c r="AL36" s="228" t="s">
        <v>234</v>
      </c>
      <c r="AM36" s="388" t="s">
        <v>2</v>
      </c>
      <c r="AN36" s="3">
        <v>2.8738425925925928E-2</v>
      </c>
      <c r="AO36" s="138">
        <v>852.54070054267379</v>
      </c>
      <c r="AP36" s="228" t="s">
        <v>234</v>
      </c>
      <c r="AQ36" s="229" t="s">
        <v>2</v>
      </c>
      <c r="AR36" s="386">
        <v>6.3773148148148148E-2</v>
      </c>
      <c r="AS36" s="138">
        <v>237.24093264248742</v>
      </c>
      <c r="AT36" s="228"/>
      <c r="AU36" s="230"/>
      <c r="AV36"/>
      <c r="AW36" s="138"/>
      <c r="AX36" s="226"/>
      <c r="AY36" s="226"/>
      <c r="AZ36" s="227"/>
      <c r="BA36" s="80"/>
      <c r="BB36" s="226"/>
      <c r="BC36" s="226"/>
      <c r="BD36" s="227"/>
      <c r="BE36" s="80"/>
      <c r="BF36" s="226"/>
      <c r="BG36" s="226"/>
      <c r="BH36" s="225"/>
      <c r="BI36" s="80"/>
      <c r="BJ36" s="226"/>
      <c r="BK36" s="226"/>
      <c r="BL36" s="232"/>
      <c r="BM36" s="80"/>
      <c r="BN36" s="226"/>
      <c r="BO36" s="226"/>
      <c r="BP36" s="232"/>
      <c r="BQ36" s="80"/>
      <c r="BR36" s="226"/>
      <c r="BS36" s="226"/>
      <c r="BT36" s="225"/>
      <c r="BU36" s="80"/>
      <c r="BV36" s="226"/>
      <c r="BW36" s="226"/>
      <c r="BX36" s="225"/>
      <c r="BY36" s="80"/>
      <c r="BZ36" s="226"/>
      <c r="CA36" s="226"/>
      <c r="CB36" s="225"/>
      <c r="CC36" s="80"/>
      <c r="CD36" s="226"/>
      <c r="CE36" s="226"/>
      <c r="CF36" s="225"/>
      <c r="CG36" s="80"/>
      <c r="CH36" s="226"/>
      <c r="CI36" s="226"/>
      <c r="CJ36" s="237"/>
      <c r="CK36" s="80"/>
      <c r="CL36" s="226"/>
      <c r="CM36" s="226"/>
      <c r="CN36" s="225"/>
      <c r="CO36" s="80"/>
      <c r="CP36" s="226"/>
      <c r="CQ36" s="226"/>
      <c r="CR36" s="225"/>
      <c r="CS36" s="80"/>
      <c r="CT36" s="226"/>
      <c r="CU36" s="226"/>
      <c r="CV36" s="225"/>
      <c r="CW36" s="80"/>
      <c r="CX36" s="226"/>
      <c r="CY36" s="226"/>
      <c r="CZ36" s="225"/>
      <c r="DA36" s="80"/>
      <c r="DB36" s="226"/>
      <c r="DC36" s="226"/>
      <c r="DD36" s="225"/>
      <c r="DE36" s="80"/>
      <c r="DF36" s="226"/>
      <c r="DG36" s="226"/>
      <c r="DH36" s="225"/>
      <c r="DI36" s="80"/>
    </row>
    <row r="37" spans="1:113" x14ac:dyDescent="0.2">
      <c r="A37" s="148">
        <v>24</v>
      </c>
      <c r="B37" s="152" t="s">
        <v>315</v>
      </c>
      <c r="C37" s="110" t="s">
        <v>9</v>
      </c>
      <c r="D37" s="110" t="s">
        <v>10</v>
      </c>
      <c r="E37" s="110" t="s">
        <v>354</v>
      </c>
      <c r="F37" s="565"/>
      <c r="G37" s="149">
        <v>2798.8020543149255</v>
      </c>
      <c r="H37" s="150">
        <v>2798.8020543149255</v>
      </c>
      <c r="I37" s="151">
        <v>7</v>
      </c>
      <c r="J37" s="231"/>
      <c r="K37" s="226"/>
      <c r="L37" s="232"/>
      <c r="M37" s="119"/>
      <c r="Q37" s="119"/>
      <c r="U37" s="119"/>
      <c r="Y37" s="119"/>
      <c r="Z37" s="226" t="s">
        <v>504</v>
      </c>
      <c r="AA37" s="226" t="s">
        <v>3</v>
      </c>
      <c r="AB37" s="227">
        <v>3.1504629629629625E-2</v>
      </c>
      <c r="AC37" s="138">
        <v>248.29298572315361</v>
      </c>
      <c r="AD37" s="226"/>
      <c r="AE37" s="226"/>
      <c r="AF37" s="227"/>
      <c r="AG37" s="138"/>
      <c r="AH37" s="226" t="s">
        <v>504</v>
      </c>
      <c r="AI37" s="226" t="s">
        <v>3</v>
      </c>
      <c r="AJ37" s="227">
        <v>4.7233796296296295E-2</v>
      </c>
      <c r="AK37" s="138">
        <v>577.19298245614038</v>
      </c>
      <c r="AL37" s="228" t="s">
        <v>388</v>
      </c>
      <c r="AM37" s="388" t="s">
        <v>3</v>
      </c>
      <c r="AN37" s="3">
        <v>3.771990740740741E-2</v>
      </c>
      <c r="AO37" s="138">
        <v>145.1801801801802</v>
      </c>
      <c r="AP37" s="228"/>
      <c r="AQ37"/>
      <c r="AR37"/>
      <c r="AS37" s="138"/>
      <c r="AT37" s="228" t="s">
        <v>388</v>
      </c>
      <c r="AU37" s="228" t="s">
        <v>156</v>
      </c>
      <c r="AV37" s="386">
        <v>9.0613425925925917E-2</v>
      </c>
      <c r="AW37" s="138">
        <v>342.98642533936658</v>
      </c>
      <c r="BA37" s="80"/>
      <c r="BB37" s="226"/>
      <c r="BC37" s="226"/>
      <c r="BD37" s="227"/>
      <c r="BE37" s="80"/>
      <c r="BF37" s="226"/>
      <c r="BG37" s="226"/>
      <c r="BH37" s="225"/>
      <c r="BI37" s="235"/>
      <c r="BJ37" s="226"/>
      <c r="BK37" s="226"/>
      <c r="BL37" s="225"/>
      <c r="BM37" s="80"/>
      <c r="BN37" s="226"/>
      <c r="BO37" s="226"/>
      <c r="BP37" s="225"/>
      <c r="BQ37" s="80"/>
      <c r="BU37" s="80"/>
      <c r="BV37" s="226"/>
      <c r="BW37" s="226"/>
      <c r="BX37" s="227"/>
      <c r="BY37" s="80"/>
      <c r="BZ37" s="387" t="s">
        <v>680</v>
      </c>
      <c r="CA37" s="228" t="s">
        <v>3</v>
      </c>
      <c r="CB37" s="386">
        <v>3.876157407407408E-2</v>
      </c>
      <c r="CC37" s="138">
        <v>529.60447463044318</v>
      </c>
      <c r="CD37" s="387" t="s">
        <v>680</v>
      </c>
      <c r="CE37" s="228" t="s">
        <v>3</v>
      </c>
      <c r="CF37" s="386">
        <v>5.0682870370370371E-2</v>
      </c>
      <c r="CG37" s="138">
        <v>492.44388239013597</v>
      </c>
      <c r="CH37" t="s">
        <v>755</v>
      </c>
      <c r="CI37" t="s">
        <v>3</v>
      </c>
      <c r="CJ37" s="3">
        <v>3.6597222222222225E-2</v>
      </c>
      <c r="CK37" s="138">
        <v>463.10112359550556</v>
      </c>
      <c r="CL37" s="226"/>
      <c r="CM37" s="226"/>
      <c r="CN37" s="225"/>
      <c r="CO37" s="80"/>
      <c r="CP37" s="226"/>
      <c r="CQ37" s="226"/>
      <c r="CR37" s="225"/>
      <c r="CS37" s="80"/>
      <c r="CT37" s="226"/>
      <c r="CU37" s="226"/>
      <c r="CV37" s="225"/>
      <c r="CW37" s="80"/>
      <c r="CX37" s="226"/>
      <c r="CY37" s="226"/>
      <c r="CZ37" s="225"/>
      <c r="DA37" s="80"/>
      <c r="DB37" s="226"/>
      <c r="DC37" s="226"/>
      <c r="DD37" s="225"/>
      <c r="DE37" s="80"/>
      <c r="DF37" s="226"/>
      <c r="DG37" s="226"/>
      <c r="DH37" s="225"/>
      <c r="DI37" s="80"/>
    </row>
    <row r="38" spans="1:113" x14ac:dyDescent="0.2">
      <c r="A38" s="148">
        <v>25</v>
      </c>
      <c r="B38" s="7" t="s">
        <v>617</v>
      </c>
      <c r="C38" s="108" t="s">
        <v>128</v>
      </c>
      <c r="D38" s="108" t="s">
        <v>611</v>
      </c>
      <c r="F38" s="565"/>
      <c r="G38" s="149">
        <v>2796.0110603839462</v>
      </c>
      <c r="H38" s="150">
        <v>2796.0110603839462</v>
      </c>
      <c r="I38" s="151">
        <v>3</v>
      </c>
      <c r="M38" s="119"/>
      <c r="Q38" s="119"/>
      <c r="U38" s="119"/>
      <c r="Y38" s="119"/>
      <c r="Z38" s="229"/>
      <c r="AA38" s="229"/>
      <c r="AC38" s="114"/>
      <c r="AD38" s="229"/>
      <c r="AE38" s="229"/>
      <c r="AG38" s="114"/>
      <c r="AH38" s="229"/>
      <c r="AI38" s="229"/>
      <c r="AK38" s="114"/>
      <c r="AL38" s="228" t="s">
        <v>234</v>
      </c>
      <c r="AM38" s="388" t="s">
        <v>2</v>
      </c>
      <c r="AN38" s="3">
        <v>2.5659722222222223E-2</v>
      </c>
      <c r="AO38" s="138">
        <v>996.8919585594474</v>
      </c>
      <c r="AP38" s="228" t="s">
        <v>234</v>
      </c>
      <c r="AQ38" s="229" t="s">
        <v>2</v>
      </c>
      <c r="AR38" s="386">
        <v>4.5196759259259256E-2</v>
      </c>
      <c r="AS38" s="138">
        <v>808.97020725388654</v>
      </c>
      <c r="AT38" s="228" t="s">
        <v>234</v>
      </c>
      <c r="AU38" s="230" t="s">
        <v>2</v>
      </c>
      <c r="AV38" s="386">
        <v>8.4641203703703705E-2</v>
      </c>
      <c r="AW38" s="138">
        <v>990.14889457061224</v>
      </c>
      <c r="AX38" s="226"/>
      <c r="AY38" s="226"/>
      <c r="AZ38" s="227"/>
      <c r="BA38" s="80"/>
      <c r="BB38" s="226"/>
      <c r="BC38" s="226"/>
      <c r="BD38" s="227"/>
      <c r="BE38" s="80"/>
      <c r="BF38" s="226"/>
      <c r="BG38" s="226"/>
      <c r="BH38" s="225"/>
      <c r="BI38" s="80"/>
      <c r="BJ38" s="226"/>
      <c r="BK38" s="226"/>
      <c r="BL38" s="225"/>
      <c r="BM38" s="80"/>
      <c r="BN38" s="226"/>
      <c r="BO38" s="226"/>
      <c r="BP38" s="225"/>
      <c r="BQ38" s="80"/>
      <c r="BR38" s="226"/>
      <c r="BS38" s="226"/>
      <c r="BT38" s="225"/>
      <c r="BU38" s="80"/>
      <c r="BV38" s="226"/>
      <c r="BW38" s="226"/>
      <c r="BX38" s="225"/>
      <c r="BY38" s="80"/>
      <c r="BZ38" s="226"/>
      <c r="CA38" s="226"/>
      <c r="CB38" s="225"/>
      <c r="CC38" s="80"/>
      <c r="CD38" s="226"/>
      <c r="CE38" s="226"/>
      <c r="CF38" s="225"/>
      <c r="CG38" s="80"/>
      <c r="CH38" s="387"/>
      <c r="CI38" s="228"/>
      <c r="CJ38" s="386"/>
      <c r="CK38" s="80"/>
      <c r="CL38" s="226"/>
      <c r="CM38" s="226"/>
      <c r="CN38" s="225"/>
      <c r="CO38" s="80"/>
      <c r="CP38" s="226"/>
      <c r="CQ38" s="226"/>
      <c r="CR38" s="225"/>
      <c r="CS38" s="80"/>
      <c r="CT38" s="226"/>
      <c r="CU38" s="226"/>
      <c r="CV38" s="225"/>
      <c r="CW38" s="80"/>
      <c r="CX38" s="226"/>
      <c r="CY38" s="226"/>
      <c r="CZ38" s="225"/>
      <c r="DA38" s="80"/>
      <c r="DB38" s="226"/>
      <c r="DC38" s="226"/>
      <c r="DD38" s="225"/>
      <c r="DE38" s="80"/>
      <c r="DF38" s="226"/>
      <c r="DG38" s="226"/>
      <c r="DH38" s="225"/>
      <c r="DI38" s="80"/>
    </row>
    <row r="39" spans="1:113" x14ac:dyDescent="0.2">
      <c r="A39" s="148">
        <v>26</v>
      </c>
      <c r="B39" s="154" t="s">
        <v>402</v>
      </c>
      <c r="C39" s="110" t="s">
        <v>184</v>
      </c>
      <c r="D39" s="110" t="s">
        <v>407</v>
      </c>
      <c r="F39" s="565"/>
      <c r="G39" s="149">
        <v>2662.7139357246106</v>
      </c>
      <c r="H39" s="150">
        <v>2662.7139357246106</v>
      </c>
      <c r="I39" s="151">
        <v>4</v>
      </c>
      <c r="M39" s="119"/>
      <c r="Q39" s="119"/>
      <c r="U39" s="119"/>
      <c r="Y39" s="119"/>
      <c r="Z39" s="229"/>
      <c r="AA39" s="229"/>
      <c r="AC39" s="114"/>
      <c r="AD39" s="229"/>
      <c r="AE39" s="229"/>
      <c r="AG39" s="114"/>
      <c r="AH39" s="229"/>
      <c r="AI39" s="229"/>
      <c r="AK39" s="114"/>
      <c r="AL39" s="228"/>
      <c r="AM39" s="388"/>
      <c r="AN39" s="3"/>
      <c r="AO39" s="9"/>
      <c r="AP39" s="228"/>
      <c r="AQ39" s="229"/>
      <c r="AR39" s="386"/>
      <c r="AS39" s="401"/>
      <c r="AT39" s="228"/>
      <c r="AU39" s="230"/>
      <c r="AV39" s="386"/>
      <c r="AW39" s="114"/>
      <c r="BA39" s="114"/>
      <c r="BE39" s="114"/>
      <c r="BI39" s="114"/>
      <c r="BJ39" s="229" t="s">
        <v>680</v>
      </c>
      <c r="BK39" s="229" t="s">
        <v>156</v>
      </c>
      <c r="BL39" s="3">
        <v>2.5983796296296297E-2</v>
      </c>
      <c r="BM39" s="140">
        <v>700</v>
      </c>
      <c r="BN39" s="229" t="s">
        <v>680</v>
      </c>
      <c r="BO39" s="229" t="s">
        <v>156</v>
      </c>
      <c r="BP39" s="3">
        <v>3.8599537037037036E-2</v>
      </c>
      <c r="BQ39" s="138">
        <v>680.36374845869307</v>
      </c>
      <c r="BR39" s="229" t="s">
        <v>680</v>
      </c>
      <c r="BS39" s="229" t="s">
        <v>156</v>
      </c>
      <c r="BT39" s="392">
        <v>5.7754629629629628E-2</v>
      </c>
      <c r="BU39" s="138">
        <v>582.3501872659175</v>
      </c>
      <c r="BV39" s="229" t="s">
        <v>680</v>
      </c>
      <c r="BW39" s="229" t="s">
        <v>156</v>
      </c>
      <c r="BX39" s="386">
        <v>4.1342592592592591E-2</v>
      </c>
      <c r="BY39" s="138">
        <v>700</v>
      </c>
      <c r="BZ39" s="226"/>
      <c r="CA39" s="226"/>
      <c r="CB39" s="227"/>
      <c r="CC39" s="80"/>
      <c r="CD39" s="226"/>
      <c r="CE39" s="226"/>
      <c r="CF39" s="225"/>
      <c r="CG39" s="80"/>
      <c r="CH39" s="226"/>
      <c r="CI39" s="226"/>
      <c r="CJ39" s="225"/>
      <c r="CK39" s="80"/>
      <c r="CL39" s="226"/>
      <c r="CM39" s="226"/>
      <c r="CN39" s="225"/>
      <c r="CO39" s="80"/>
      <c r="CP39" s="226"/>
      <c r="CQ39" s="226"/>
      <c r="CR39" s="225"/>
      <c r="CS39" s="80"/>
      <c r="CT39" s="226"/>
      <c r="CU39" s="226"/>
      <c r="CV39" s="225"/>
      <c r="CW39" s="80"/>
      <c r="CX39" s="226"/>
      <c r="CY39" s="226"/>
      <c r="CZ39" s="225"/>
      <c r="DA39" s="80"/>
      <c r="DB39" s="226"/>
      <c r="DC39" s="226"/>
      <c r="DD39" s="225"/>
      <c r="DE39" s="80"/>
      <c r="DF39" s="226"/>
      <c r="DG39" s="226"/>
      <c r="DH39" s="225"/>
      <c r="DI39" s="80"/>
    </row>
    <row r="40" spans="1:113" x14ac:dyDescent="0.2">
      <c r="A40" s="148">
        <v>27</v>
      </c>
      <c r="B40" s="154" t="s">
        <v>401</v>
      </c>
      <c r="C40" s="110" t="s">
        <v>128</v>
      </c>
      <c r="D40" s="108" t="s">
        <v>677</v>
      </c>
      <c r="F40" s="565"/>
      <c r="G40" s="149">
        <v>2645.1773271343386</v>
      </c>
      <c r="H40" s="150">
        <v>2645.1773271343386</v>
      </c>
      <c r="I40" s="151">
        <v>4</v>
      </c>
      <c r="M40" s="119"/>
      <c r="Q40" s="119"/>
      <c r="U40" s="119"/>
      <c r="Y40" s="119"/>
      <c r="Z40" s="229"/>
      <c r="AA40" s="229"/>
      <c r="AC40" s="114"/>
      <c r="AD40" s="229"/>
      <c r="AE40" s="229"/>
      <c r="AG40" s="114"/>
      <c r="AH40" s="229"/>
      <c r="AI40" s="229"/>
      <c r="AK40" s="114"/>
      <c r="AL40" s="228"/>
      <c r="AM40" s="388"/>
      <c r="AN40" s="3"/>
      <c r="AO40" s="9"/>
      <c r="AP40" s="228"/>
      <c r="AQ40" s="229"/>
      <c r="AR40" s="386"/>
      <c r="AS40" s="401"/>
      <c r="AT40" s="228"/>
      <c r="AU40" s="230"/>
      <c r="AV40" s="386"/>
      <c r="AW40" s="114"/>
      <c r="BA40" s="114"/>
      <c r="BE40" s="114"/>
      <c r="BI40" s="114"/>
      <c r="BJ40" s="229" t="s">
        <v>678</v>
      </c>
      <c r="BK40" s="229" t="s">
        <v>2</v>
      </c>
      <c r="BL40" s="3">
        <v>3.259259259259259E-2</v>
      </c>
      <c r="BM40" s="140">
        <v>263.87176325524075</v>
      </c>
      <c r="BN40" s="229" t="s">
        <v>678</v>
      </c>
      <c r="BO40" s="229" t="s">
        <v>2</v>
      </c>
      <c r="BP40" s="3">
        <v>5.5312499999999994E-2</v>
      </c>
      <c r="BQ40" s="140">
        <v>683.47107438016531</v>
      </c>
      <c r="BR40" s="229" t="s">
        <v>678</v>
      </c>
      <c r="BS40" s="229" t="s">
        <v>2</v>
      </c>
      <c r="BT40" s="392">
        <v>6.4571759259259259E-2</v>
      </c>
      <c r="BU40" s="140">
        <v>811.20818239931805</v>
      </c>
      <c r="BV40" s="229" t="s">
        <v>678</v>
      </c>
      <c r="BW40" s="229" t="s">
        <v>2</v>
      </c>
      <c r="BX40" s="386">
        <v>4.6828703703703706E-2</v>
      </c>
      <c r="BY40" s="140">
        <v>886.62630709961456</v>
      </c>
      <c r="BZ40" s="226"/>
      <c r="CA40" s="226"/>
      <c r="CB40" s="225"/>
      <c r="CC40" s="80"/>
      <c r="CD40" s="226"/>
      <c r="CE40" s="226"/>
      <c r="CF40" s="225"/>
      <c r="CG40" s="80"/>
      <c r="CH40" s="226"/>
      <c r="CI40" s="226"/>
      <c r="CJ40" s="225"/>
      <c r="CK40" s="80"/>
      <c r="CL40" s="226"/>
      <c r="CM40" s="226"/>
      <c r="CN40" s="225"/>
      <c r="CO40" s="80"/>
      <c r="CP40" s="226"/>
      <c r="CQ40" s="226"/>
      <c r="CR40" s="225"/>
      <c r="CS40" s="80"/>
      <c r="CT40" s="226"/>
      <c r="CU40" s="226"/>
      <c r="CV40" s="225"/>
      <c r="CW40" s="80"/>
      <c r="CX40" s="226"/>
      <c r="CY40" s="226"/>
      <c r="CZ40" s="225"/>
      <c r="DA40" s="80"/>
      <c r="DB40" s="226"/>
      <c r="DC40" s="226"/>
      <c r="DD40" s="225"/>
      <c r="DE40" s="80"/>
      <c r="DF40" s="226"/>
      <c r="DG40" s="226"/>
      <c r="DH40" s="225"/>
      <c r="DI40" s="80"/>
    </row>
    <row r="41" spans="1:113" x14ac:dyDescent="0.2">
      <c r="A41" s="148">
        <v>28</v>
      </c>
      <c r="B41" s="154" t="s">
        <v>344</v>
      </c>
      <c r="C41" s="110" t="s">
        <v>9</v>
      </c>
      <c r="D41" s="110" t="s">
        <v>404</v>
      </c>
      <c r="F41" s="565"/>
      <c r="G41" s="149">
        <v>2559.325179249262</v>
      </c>
      <c r="H41" s="150">
        <v>2559.325179249262</v>
      </c>
      <c r="I41" s="151">
        <v>4</v>
      </c>
      <c r="M41" s="119"/>
      <c r="Q41" s="119"/>
      <c r="U41" s="119"/>
      <c r="Y41" s="119"/>
      <c r="Z41" s="229"/>
      <c r="AA41" s="229"/>
      <c r="AC41" s="114"/>
      <c r="AD41" s="229"/>
      <c r="AE41" s="229"/>
      <c r="AG41" s="114"/>
      <c r="AH41" s="229"/>
      <c r="AI41" s="229"/>
      <c r="AK41" s="114"/>
      <c r="AL41" s="228"/>
      <c r="AM41" s="388"/>
      <c r="AN41" s="3"/>
      <c r="AO41" s="9"/>
      <c r="AP41" s="228"/>
      <c r="AQ41" s="229"/>
      <c r="AR41" s="386"/>
      <c r="AS41" s="401"/>
      <c r="AT41" s="228"/>
      <c r="AU41" s="230"/>
      <c r="AV41" s="386"/>
      <c r="AW41" s="114"/>
      <c r="BA41" s="114"/>
      <c r="BE41" s="114"/>
      <c r="BI41" s="114"/>
      <c r="BJ41" s="229" t="s">
        <v>682</v>
      </c>
      <c r="BK41" s="229" t="s">
        <v>3</v>
      </c>
      <c r="BL41" s="3">
        <v>2.4733796296296295E-2</v>
      </c>
      <c r="BM41" s="140">
        <v>640</v>
      </c>
      <c r="BN41" s="229" t="s">
        <v>682</v>
      </c>
      <c r="BO41" s="229" t="s">
        <v>3</v>
      </c>
      <c r="BP41" s="3">
        <v>4.2465277777777775E-2</v>
      </c>
      <c r="BQ41" s="138">
        <v>640</v>
      </c>
      <c r="BR41" s="229" t="s">
        <v>682</v>
      </c>
      <c r="BS41" s="229" t="s">
        <v>3</v>
      </c>
      <c r="BT41" s="392">
        <v>5.8564814814814813E-2</v>
      </c>
      <c r="BU41" s="138">
        <v>640</v>
      </c>
      <c r="BV41" s="229" t="s">
        <v>682</v>
      </c>
      <c r="BW41" s="229" t="s">
        <v>3</v>
      </c>
      <c r="BX41" s="386">
        <v>5.4942129629629632E-2</v>
      </c>
      <c r="BY41" s="138">
        <v>639.32517924926185</v>
      </c>
      <c r="BZ41" s="226"/>
      <c r="CA41" s="226"/>
      <c r="CB41" s="225"/>
      <c r="CC41" s="80"/>
      <c r="CD41" s="226"/>
      <c r="CE41" s="226"/>
      <c r="CF41" s="225"/>
      <c r="CG41" s="80"/>
      <c r="CH41" s="226"/>
      <c r="CI41" s="226"/>
      <c r="CJ41" s="225"/>
      <c r="CK41" s="80"/>
      <c r="CL41" s="226"/>
      <c r="CM41" s="226"/>
      <c r="CN41" s="225"/>
      <c r="CO41" s="80"/>
      <c r="CP41" s="226"/>
      <c r="CQ41" s="226"/>
      <c r="CR41" s="225"/>
      <c r="CS41" s="80"/>
      <c r="CT41" s="226"/>
      <c r="CU41" s="226"/>
      <c r="CV41" s="225"/>
      <c r="CW41" s="80"/>
      <c r="CX41" s="226"/>
      <c r="CY41" s="226"/>
      <c r="CZ41" s="225"/>
      <c r="DA41" s="80"/>
      <c r="DB41" s="226"/>
      <c r="DC41" s="226"/>
      <c r="DD41" s="225"/>
      <c r="DE41" s="80"/>
      <c r="DF41" s="226"/>
      <c r="DG41" s="226"/>
      <c r="DH41" s="225"/>
      <c r="DI41" s="80"/>
    </row>
    <row r="42" spans="1:113" x14ac:dyDescent="0.2">
      <c r="A42" s="148">
        <v>29</v>
      </c>
      <c r="B42" s="152" t="s">
        <v>90</v>
      </c>
      <c r="C42" s="391" t="s">
        <v>9</v>
      </c>
      <c r="D42" s="110" t="s">
        <v>10</v>
      </c>
      <c r="E42" s="110" t="s">
        <v>354</v>
      </c>
      <c r="F42" s="565"/>
      <c r="G42" s="149">
        <v>2520.9502237145925</v>
      </c>
      <c r="H42" s="150">
        <v>2520.9502237145925</v>
      </c>
      <c r="I42" s="151">
        <v>4</v>
      </c>
      <c r="J42" s="231"/>
      <c r="K42" s="226"/>
      <c r="L42" s="228"/>
      <c r="M42" s="234"/>
      <c r="N42" s="226"/>
      <c r="O42" s="226"/>
      <c r="P42" s="232"/>
      <c r="Q42" s="80"/>
      <c r="R42" s="226"/>
      <c r="S42" s="226"/>
      <c r="T42" s="232"/>
      <c r="U42" s="80"/>
      <c r="V42" s="226"/>
      <c r="W42" s="226"/>
      <c r="X42" s="232"/>
      <c r="Y42" s="80"/>
      <c r="Z42" s="226" t="s">
        <v>504</v>
      </c>
      <c r="AA42" s="226" t="s">
        <v>3</v>
      </c>
      <c r="AB42" s="225">
        <v>2.1782407407407407E-2</v>
      </c>
      <c r="AC42" s="138">
        <v>665.42520173805087</v>
      </c>
      <c r="AD42" s="226" t="s">
        <v>504</v>
      </c>
      <c r="AE42" s="226" t="s">
        <v>3</v>
      </c>
      <c r="AF42" s="225">
        <v>4.4571759259259262E-2</v>
      </c>
      <c r="AG42" s="138">
        <v>438.74858650584247</v>
      </c>
      <c r="AH42" s="226" t="s">
        <v>504</v>
      </c>
      <c r="AI42" s="226" t="s">
        <v>3</v>
      </c>
      <c r="AJ42" s="225">
        <v>3.8946759259259257E-2</v>
      </c>
      <c r="AK42" s="138">
        <v>756.64160401002528</v>
      </c>
      <c r="AL42" s="226"/>
      <c r="AM42" s="226"/>
      <c r="AN42" s="225"/>
      <c r="AO42" s="80"/>
      <c r="AP42" s="226"/>
      <c r="AQ42" s="226"/>
      <c r="AR42" s="225"/>
      <c r="AS42" s="80"/>
      <c r="AT42" s="226"/>
      <c r="AU42" s="226"/>
      <c r="AV42" s="227"/>
      <c r="AW42" s="114"/>
      <c r="AX42" s="226"/>
      <c r="AY42" s="226"/>
      <c r="AZ42" s="227"/>
      <c r="BA42" s="80"/>
      <c r="BB42" s="226"/>
      <c r="BC42" s="226"/>
      <c r="BD42" s="227"/>
      <c r="BE42" s="80"/>
      <c r="BF42" s="226"/>
      <c r="BG42" s="226"/>
      <c r="BH42" s="225"/>
      <c r="BI42" s="80"/>
      <c r="BJ42" s="226"/>
      <c r="BK42" s="226"/>
      <c r="BL42" s="225"/>
      <c r="BM42" s="80"/>
      <c r="BN42" s="226"/>
      <c r="BO42" s="226"/>
      <c r="BP42" s="225"/>
      <c r="BQ42" s="80"/>
      <c r="BR42" s="226"/>
      <c r="BS42" s="226"/>
      <c r="BT42" s="225"/>
      <c r="BU42" s="80"/>
      <c r="BV42" s="226"/>
      <c r="BW42" s="226"/>
      <c r="BX42" s="225"/>
      <c r="BY42" s="80"/>
      <c r="BZ42" s="226"/>
      <c r="CA42" s="226"/>
      <c r="CB42" s="225"/>
      <c r="CC42" s="80"/>
      <c r="CD42" s="226"/>
      <c r="CE42" s="226"/>
      <c r="CF42" s="237"/>
      <c r="CG42" s="80"/>
      <c r="CH42" t="s">
        <v>755</v>
      </c>
      <c r="CI42" t="s">
        <v>3</v>
      </c>
      <c r="CJ42" s="3">
        <v>3.0254629629629631E-2</v>
      </c>
      <c r="CK42" s="138">
        <v>660.13483146067404</v>
      </c>
      <c r="CL42" s="226"/>
      <c r="CM42" s="226"/>
      <c r="CN42" s="225"/>
      <c r="CO42" s="80"/>
      <c r="CP42" s="226"/>
      <c r="CQ42" s="226"/>
      <c r="CR42" s="225"/>
      <c r="CS42" s="80"/>
      <c r="CT42" s="226"/>
      <c r="CU42" s="226"/>
      <c r="CV42" s="225"/>
      <c r="CW42" s="80"/>
      <c r="CX42" s="226"/>
      <c r="CY42" s="226"/>
      <c r="CZ42" s="225"/>
      <c r="DA42" s="80"/>
      <c r="DB42" s="226"/>
      <c r="DC42" s="226"/>
      <c r="DD42" s="225"/>
      <c r="DE42" s="80"/>
      <c r="DF42" s="226"/>
      <c r="DG42" s="226"/>
      <c r="DH42" s="225"/>
      <c r="DI42" s="80"/>
    </row>
    <row r="43" spans="1:113" x14ac:dyDescent="0.2">
      <c r="A43" s="148">
        <v>30</v>
      </c>
      <c r="B43" s="320" t="s">
        <v>542</v>
      </c>
      <c r="C43" s="443" t="s">
        <v>128</v>
      </c>
      <c r="D43" s="108" t="s">
        <v>547</v>
      </c>
      <c r="F43" s="565"/>
      <c r="G43" s="149">
        <v>2355.8897243107767</v>
      </c>
      <c r="H43" s="150">
        <v>2355.8897243107767</v>
      </c>
      <c r="I43" s="151">
        <v>3</v>
      </c>
      <c r="J43" s="5"/>
      <c r="K43" s="5"/>
      <c r="L43" s="228"/>
      <c r="M43" s="138"/>
      <c r="N43" s="226"/>
      <c r="O43" s="226"/>
      <c r="P43" s="232"/>
      <c r="Q43" s="235"/>
      <c r="R43" s="226"/>
      <c r="S43" s="226"/>
      <c r="T43" s="227"/>
      <c r="U43" s="80"/>
      <c r="V43" s="226"/>
      <c r="W43" s="226"/>
      <c r="X43" s="232"/>
      <c r="Y43" s="236"/>
      <c r="Z43" s="226" t="s">
        <v>541</v>
      </c>
      <c r="AA43" s="225" t="s">
        <v>3</v>
      </c>
      <c r="AB43" s="227">
        <v>1.8645833333333334E-2</v>
      </c>
      <c r="AC43" s="138">
        <v>800</v>
      </c>
      <c r="AD43" s="226" t="s">
        <v>541</v>
      </c>
      <c r="AE43" s="225" t="s">
        <v>3</v>
      </c>
      <c r="AF43" s="227">
        <v>3.0706018518518521E-2</v>
      </c>
      <c r="AG43" s="138">
        <v>800</v>
      </c>
      <c r="AH43" s="226" t="s">
        <v>541</v>
      </c>
      <c r="AI43" s="225" t="s">
        <v>3</v>
      </c>
      <c r="AJ43" s="227">
        <v>3.8981481481481485E-2</v>
      </c>
      <c r="AK43" s="138">
        <v>755.88972431077684</v>
      </c>
      <c r="AL43" s="226"/>
      <c r="AM43" s="226"/>
      <c r="AN43" s="232"/>
      <c r="AO43" s="80"/>
      <c r="AP43" s="226"/>
      <c r="AQ43" s="226"/>
      <c r="AR43" s="227"/>
      <c r="AS43" s="80"/>
      <c r="AT43" s="226"/>
      <c r="AU43" s="226"/>
      <c r="AV43" s="225"/>
      <c r="AW43" s="114"/>
      <c r="AX43" s="226"/>
      <c r="AY43" s="226"/>
      <c r="AZ43" s="225"/>
      <c r="BA43" s="80"/>
      <c r="BB43" s="226"/>
      <c r="BC43" s="226"/>
      <c r="BD43" s="225"/>
      <c r="BE43" s="80"/>
      <c r="BF43" s="226"/>
      <c r="BG43" s="226"/>
      <c r="BH43" s="225"/>
      <c r="BI43" s="80"/>
      <c r="BJ43" s="226"/>
      <c r="BK43" s="226"/>
      <c r="BL43" s="225"/>
      <c r="BM43" s="80"/>
      <c r="BN43" s="226"/>
      <c r="BO43" s="226"/>
      <c r="BP43" s="225"/>
      <c r="BQ43" s="80"/>
      <c r="BR43" s="226"/>
      <c r="BS43" s="226"/>
      <c r="BT43" s="225"/>
      <c r="BU43" s="80"/>
      <c r="BV43" s="226"/>
      <c r="BW43" s="226"/>
      <c r="BX43" s="225"/>
      <c r="BY43" s="80"/>
      <c r="BZ43" s="226"/>
      <c r="CA43" s="226"/>
      <c r="CB43" s="225"/>
      <c r="CC43" s="80"/>
      <c r="CD43" s="226"/>
      <c r="CE43" s="226"/>
      <c r="CF43" s="225"/>
      <c r="CG43" s="80"/>
      <c r="CH43" s="387"/>
      <c r="CI43" s="228"/>
      <c r="CJ43" s="386"/>
      <c r="CK43" s="80"/>
      <c r="CL43" s="226"/>
      <c r="CM43" s="226"/>
      <c r="CN43" s="225"/>
      <c r="CO43" s="80"/>
      <c r="CP43" s="226"/>
      <c r="CQ43" s="226"/>
      <c r="CR43" s="225"/>
      <c r="CS43" s="80"/>
      <c r="CT43" s="226"/>
      <c r="CU43" s="226"/>
      <c r="CV43" s="225"/>
      <c r="CW43" s="80"/>
      <c r="CX43" s="226"/>
      <c r="CY43" s="226"/>
      <c r="CZ43" s="225"/>
      <c r="DA43" s="80"/>
      <c r="DB43" s="226"/>
      <c r="DC43" s="226"/>
      <c r="DD43" s="225"/>
      <c r="DE43" s="80"/>
      <c r="DF43" s="226"/>
      <c r="DG43" s="226"/>
      <c r="DH43" s="225"/>
      <c r="DI43" s="80"/>
    </row>
    <row r="44" spans="1:113" x14ac:dyDescent="0.2">
      <c r="A44" s="148">
        <v>31</v>
      </c>
      <c r="B44" s="280" t="s">
        <v>543</v>
      </c>
      <c r="C44" s="366" t="s">
        <v>128</v>
      </c>
      <c r="D44" s="108" t="s">
        <v>547</v>
      </c>
      <c r="F44" s="566"/>
      <c r="G44" s="149">
        <v>1945.2094569767314</v>
      </c>
      <c r="H44" s="150">
        <v>1945.2094569767314</v>
      </c>
      <c r="I44" s="151">
        <v>3</v>
      </c>
      <c r="J44" s="5"/>
      <c r="K44" s="5"/>
      <c r="L44" s="228"/>
      <c r="M44" s="138"/>
      <c r="N44" s="226"/>
      <c r="O44" s="226"/>
      <c r="P44" s="232"/>
      <c r="Q44" s="235"/>
      <c r="R44" s="226"/>
      <c r="S44" s="226"/>
      <c r="T44" s="227"/>
      <c r="U44" s="80"/>
      <c r="V44" s="226"/>
      <c r="W44" s="226"/>
      <c r="X44" s="232"/>
      <c r="Y44" s="236"/>
      <c r="Z44" s="226" t="s">
        <v>544</v>
      </c>
      <c r="AA44" s="225" t="s">
        <v>2</v>
      </c>
      <c r="AB44" s="227">
        <v>2.0393518518518519E-2</v>
      </c>
      <c r="AC44" s="26">
        <v>802.98913043478274</v>
      </c>
      <c r="AD44" s="226" t="s">
        <v>541</v>
      </c>
      <c r="AE44" s="225" t="s">
        <v>3</v>
      </c>
      <c r="AF44" s="227">
        <v>4.6574074074074073E-2</v>
      </c>
      <c r="AG44" s="138">
        <v>386.58122879758776</v>
      </c>
      <c r="AH44" s="226" t="s">
        <v>541</v>
      </c>
      <c r="AI44" s="225" t="s">
        <v>3</v>
      </c>
      <c r="AJ44" s="227">
        <v>3.8993055555555552E-2</v>
      </c>
      <c r="AK44" s="138">
        <v>755.63909774436104</v>
      </c>
      <c r="AO44" s="114"/>
      <c r="AS44" s="114"/>
      <c r="AW44" s="114"/>
      <c r="AX44" s="226"/>
      <c r="AY44" s="226"/>
      <c r="AZ44" s="227"/>
      <c r="BA44" s="80"/>
      <c r="BB44" s="226"/>
      <c r="BC44" s="226"/>
      <c r="BD44" s="227"/>
      <c r="BE44" s="80"/>
      <c r="BF44" s="226"/>
      <c r="BG44" s="226"/>
      <c r="BH44" s="225"/>
      <c r="BI44" s="80"/>
      <c r="BJ44" s="226"/>
      <c r="BK44" s="226"/>
      <c r="BL44" s="227"/>
      <c r="BM44" s="80"/>
      <c r="BN44" s="226"/>
      <c r="BO44" s="226"/>
      <c r="BP44" s="225"/>
      <c r="BQ44" s="80"/>
      <c r="BR44" s="226"/>
      <c r="BS44" s="226"/>
      <c r="BT44" s="225"/>
      <c r="BU44" s="80"/>
      <c r="BV44" s="226"/>
      <c r="BW44" s="226"/>
      <c r="BX44" s="225"/>
      <c r="BY44" s="80"/>
      <c r="BZ44" s="226"/>
      <c r="CA44" s="226"/>
      <c r="CB44" s="225"/>
      <c r="CC44" s="80"/>
      <c r="CD44" s="226"/>
      <c r="CE44" s="226"/>
      <c r="CF44" s="237"/>
      <c r="CG44" s="80"/>
      <c r="CH44" s="387"/>
      <c r="CI44" s="228"/>
      <c r="CJ44" s="387"/>
      <c r="CK44" s="80"/>
      <c r="CO44" s="80"/>
    </row>
    <row r="45" spans="1:113" x14ac:dyDescent="0.2">
      <c r="A45" s="148">
        <v>32</v>
      </c>
      <c r="B45" s="7" t="s">
        <v>610</v>
      </c>
      <c r="C45" s="108" t="s">
        <v>92</v>
      </c>
      <c r="D45" s="108" t="s">
        <v>308</v>
      </c>
      <c r="E45" s="108" t="s">
        <v>354</v>
      </c>
      <c r="F45" s="566"/>
      <c r="G45" s="149">
        <v>1933.9207570654805</v>
      </c>
      <c r="H45" s="150">
        <v>1933.9207570654805</v>
      </c>
      <c r="I45" s="151">
        <v>9</v>
      </c>
      <c r="M45" s="119"/>
      <c r="Q45" s="119"/>
      <c r="U45" s="119"/>
      <c r="Y45" s="119"/>
      <c r="Z45" s="229"/>
      <c r="AA45" s="229"/>
      <c r="AC45" s="114"/>
      <c r="AD45" s="229"/>
      <c r="AE45" s="229"/>
      <c r="AG45" s="114"/>
      <c r="AH45" s="229"/>
      <c r="AI45" s="229"/>
      <c r="AK45" s="114"/>
      <c r="AL45" s="228" t="s">
        <v>388</v>
      </c>
      <c r="AM45" s="228" t="s">
        <v>3</v>
      </c>
      <c r="AN45" s="386">
        <v>4.2465277777777775E-2</v>
      </c>
      <c r="AO45" s="138">
        <v>10</v>
      </c>
      <c r="AP45" s="228" t="s">
        <v>388</v>
      </c>
      <c r="AQ45" s="229" t="s">
        <v>3</v>
      </c>
      <c r="AR45" s="386">
        <v>5.6076388888888884E-2</v>
      </c>
      <c r="AS45" s="138">
        <v>38.029079159935421</v>
      </c>
      <c r="AT45" s="228" t="s">
        <v>388</v>
      </c>
      <c r="AU45" s="230" t="s">
        <v>156</v>
      </c>
      <c r="AV45" s="386">
        <v>0.11120370370370369</v>
      </c>
      <c r="AW45" s="138">
        <v>20.995475113122346</v>
      </c>
      <c r="BA45" s="80"/>
      <c r="BB45" s="226"/>
      <c r="BC45" s="226"/>
      <c r="BD45" s="227"/>
      <c r="BE45" s="80"/>
      <c r="BF45" s="226"/>
      <c r="BG45" s="226"/>
      <c r="BH45" s="225"/>
      <c r="BI45" s="80"/>
      <c r="BJ45" s="229" t="s">
        <v>680</v>
      </c>
      <c r="BK45" s="229" t="s">
        <v>156</v>
      </c>
      <c r="BL45" s="3">
        <v>3.8078703703703705E-2</v>
      </c>
      <c r="BM45" s="140">
        <v>374.16481069042322</v>
      </c>
      <c r="BN45" s="229" t="s">
        <v>680</v>
      </c>
      <c r="BO45" s="229" t="s">
        <v>156</v>
      </c>
      <c r="BP45" s="3">
        <v>5.9236111111111107E-2</v>
      </c>
      <c r="BQ45" s="138">
        <v>295.62268803945773</v>
      </c>
      <c r="BR45" s="229" t="s">
        <v>680</v>
      </c>
      <c r="BS45" s="229" t="s">
        <v>156</v>
      </c>
      <c r="BT45" s="392">
        <v>7.1608796296296295E-2</v>
      </c>
      <c r="BU45" s="138">
        <v>386.21254681647923</v>
      </c>
      <c r="BV45" s="229" t="s">
        <v>680</v>
      </c>
      <c r="BW45" s="229" t="s">
        <v>156</v>
      </c>
      <c r="BX45" s="386">
        <v>6.958333333333333E-2</v>
      </c>
      <c r="BY45" s="138">
        <v>221.83650615901459</v>
      </c>
      <c r="BZ45" s="387" t="s">
        <v>680</v>
      </c>
      <c r="CA45" s="228" t="s">
        <v>3</v>
      </c>
      <c r="CB45" s="386">
        <v>4.3275462962962967E-2</v>
      </c>
      <c r="CC45" s="138">
        <v>404.95405513383923</v>
      </c>
      <c r="CD45" s="387" t="s">
        <v>680</v>
      </c>
      <c r="CE45" s="228" t="s">
        <v>3</v>
      </c>
      <c r="CF45" s="386">
        <v>6.4884259259259267E-2</v>
      </c>
      <c r="CG45" s="138">
        <v>182.10559595320888</v>
      </c>
      <c r="CH45" s="226"/>
      <c r="CI45" s="226"/>
      <c r="CJ45" s="225"/>
      <c r="CK45" s="80"/>
      <c r="CO45" s="80"/>
    </row>
    <row r="46" spans="1:113" x14ac:dyDescent="0.2">
      <c r="A46" s="148">
        <v>33</v>
      </c>
      <c r="B46" s="152" t="s">
        <v>197</v>
      </c>
      <c r="C46" s="391" t="s">
        <v>184</v>
      </c>
      <c r="D46" s="110" t="s">
        <v>273</v>
      </c>
      <c r="F46" s="566"/>
      <c r="G46" s="149">
        <v>1772.6290261810382</v>
      </c>
      <c r="H46" s="150">
        <v>1772.6290261810382</v>
      </c>
      <c r="I46" s="151">
        <v>3</v>
      </c>
      <c r="M46" s="119"/>
      <c r="Q46" s="119"/>
      <c r="U46" s="119"/>
      <c r="Y46" s="119"/>
      <c r="Z46" s="229"/>
      <c r="AA46" s="229"/>
      <c r="AC46" s="114"/>
      <c r="AD46" s="229"/>
      <c r="AE46" s="229"/>
      <c r="AG46" s="114"/>
      <c r="AH46" s="229"/>
      <c r="AI46" s="229"/>
      <c r="AK46" s="114"/>
      <c r="AL46" s="228" t="s">
        <v>234</v>
      </c>
      <c r="AM46" s="228" t="s">
        <v>2</v>
      </c>
      <c r="AN46" s="387" t="s">
        <v>352</v>
      </c>
      <c r="AO46" s="138">
        <v>0</v>
      </c>
      <c r="AP46" s="228" t="s">
        <v>234</v>
      </c>
      <c r="AQ46" s="229" t="s">
        <v>2</v>
      </c>
      <c r="AR46" s="386">
        <v>4.7094907407407405E-2</v>
      </c>
      <c r="AS46" s="138">
        <v>750.55051813471539</v>
      </c>
      <c r="AT46" s="228" t="s">
        <v>234</v>
      </c>
      <c r="AU46" s="230" t="s">
        <v>2</v>
      </c>
      <c r="AV46" s="386">
        <v>8.2407407407407415E-2</v>
      </c>
      <c r="AW46" s="138">
        <v>1022.0785080463228</v>
      </c>
      <c r="AX46" s="226"/>
      <c r="AY46" s="226"/>
      <c r="AZ46" s="227"/>
      <c r="BA46" s="80"/>
      <c r="BB46" s="226"/>
      <c r="BC46" s="226"/>
      <c r="BD46" s="225"/>
      <c r="BE46" s="80"/>
      <c r="BF46" s="226"/>
      <c r="BG46" s="226"/>
      <c r="BH46" s="225"/>
      <c r="BI46" s="80"/>
      <c r="BJ46" s="226"/>
      <c r="BK46" s="226"/>
      <c r="BL46" s="225"/>
      <c r="BM46" s="80"/>
      <c r="BN46" s="226"/>
      <c r="BO46" s="226"/>
      <c r="BP46" s="225"/>
      <c r="BQ46" s="80"/>
      <c r="BR46" s="226"/>
      <c r="BS46" s="226"/>
      <c r="BT46" s="225"/>
      <c r="BU46" s="80"/>
      <c r="BV46" s="226"/>
      <c r="BW46" s="226"/>
      <c r="BX46" s="225"/>
      <c r="BY46" s="80"/>
      <c r="BZ46" s="226"/>
      <c r="CA46" s="226"/>
      <c r="CB46" s="225"/>
      <c r="CC46" s="80"/>
      <c r="CD46" s="226"/>
      <c r="CE46" s="226"/>
      <c r="CF46" s="237"/>
      <c r="CG46" s="80"/>
      <c r="CH46" s="387"/>
      <c r="CI46" s="228"/>
      <c r="CJ46" s="386"/>
      <c r="CK46" s="80"/>
      <c r="CO46" s="80"/>
    </row>
    <row r="47" spans="1:113" x14ac:dyDescent="0.2">
      <c r="A47" s="148">
        <v>34</v>
      </c>
      <c r="B47" s="152" t="s">
        <v>104</v>
      </c>
      <c r="C47" s="391" t="s">
        <v>9</v>
      </c>
      <c r="D47" s="110" t="s">
        <v>10</v>
      </c>
      <c r="E47" s="110" t="s">
        <v>354</v>
      </c>
      <c r="F47" s="566"/>
      <c r="G47" s="149">
        <v>1763.9493943730633</v>
      </c>
      <c r="H47" s="150">
        <v>1763.9493943730633</v>
      </c>
      <c r="I47" s="151">
        <v>5</v>
      </c>
      <c r="J47" s="231"/>
      <c r="K47" s="226"/>
      <c r="L47" s="228"/>
      <c r="M47" s="119"/>
      <c r="Q47" s="119"/>
      <c r="U47" s="119"/>
      <c r="Y47" s="119"/>
      <c r="Z47" s="226" t="s">
        <v>504</v>
      </c>
      <c r="AA47" s="225" t="s">
        <v>3</v>
      </c>
      <c r="AB47" s="225">
        <v>2.8738425925925928E-2</v>
      </c>
      <c r="AC47" s="138">
        <v>366.97703289882054</v>
      </c>
      <c r="AD47" s="226"/>
      <c r="AE47" s="225"/>
      <c r="AF47" s="225"/>
      <c r="AG47" s="138"/>
      <c r="AH47" s="226" t="s">
        <v>504</v>
      </c>
      <c r="AI47" s="225" t="s">
        <v>3</v>
      </c>
      <c r="AJ47" s="225">
        <v>5.4606481481481478E-2</v>
      </c>
      <c r="AK47" s="138">
        <v>417.54385964912296</v>
      </c>
      <c r="AL47" s="226"/>
      <c r="AM47" s="226"/>
      <c r="AN47" s="233"/>
      <c r="AO47" s="80"/>
      <c r="AP47" s="226"/>
      <c r="AQ47" s="226"/>
      <c r="AR47" s="225"/>
      <c r="AS47" s="80"/>
      <c r="AT47" s="226"/>
      <c r="AU47" s="226"/>
      <c r="AV47" s="225"/>
      <c r="AW47" s="114"/>
      <c r="BA47" s="80"/>
      <c r="BB47" s="226"/>
      <c r="BC47" s="226"/>
      <c r="BD47" s="227"/>
      <c r="BE47" s="80"/>
      <c r="BF47" s="226"/>
      <c r="BG47" s="226"/>
      <c r="BH47" s="225"/>
      <c r="BI47" s="80"/>
      <c r="BJ47" s="226"/>
      <c r="BK47" s="226"/>
      <c r="BL47" s="225"/>
      <c r="BM47" s="80"/>
      <c r="BN47" s="226"/>
      <c r="BO47" s="226"/>
      <c r="BP47" s="225"/>
      <c r="BQ47" s="80"/>
      <c r="BU47" s="80"/>
      <c r="BV47" s="226"/>
      <c r="BW47" s="226"/>
      <c r="BX47" s="225"/>
      <c r="BY47" s="80"/>
      <c r="BZ47" s="387" t="s">
        <v>680</v>
      </c>
      <c r="CA47" s="228" t="s">
        <v>3</v>
      </c>
      <c r="CB47" s="386">
        <v>3.6863425925925931E-2</v>
      </c>
      <c r="CC47" s="138">
        <v>582.02157411106657</v>
      </c>
      <c r="CD47" s="387" t="s">
        <v>680</v>
      </c>
      <c r="CE47" s="228" t="s">
        <v>3</v>
      </c>
      <c r="CF47" s="386">
        <v>6.4525462962962965E-2</v>
      </c>
      <c r="CG47" s="138">
        <v>189.94625355674995</v>
      </c>
      <c r="CH47" t="s">
        <v>755</v>
      </c>
      <c r="CI47" t="s">
        <v>3</v>
      </c>
      <c r="CJ47" s="3">
        <v>4.4826388888888895E-2</v>
      </c>
      <c r="CK47" s="138">
        <v>207.46067415730317</v>
      </c>
      <c r="CO47" s="80"/>
    </row>
    <row r="48" spans="1:113" x14ac:dyDescent="0.2">
      <c r="A48" s="148">
        <v>35</v>
      </c>
      <c r="B48" s="7" t="s">
        <v>614</v>
      </c>
      <c r="C48" s="108" t="s">
        <v>9</v>
      </c>
      <c r="D48" s="108" t="s">
        <v>326</v>
      </c>
      <c r="E48" s="108" t="s">
        <v>353</v>
      </c>
      <c r="F48" s="566"/>
      <c r="G48" s="149">
        <v>1610.702093139419</v>
      </c>
      <c r="H48" s="150">
        <v>1610.702093139419</v>
      </c>
      <c r="I48" s="151">
        <v>3</v>
      </c>
      <c r="M48" s="119"/>
      <c r="Q48" s="119"/>
      <c r="U48" s="119"/>
      <c r="Y48" s="119"/>
      <c r="Z48" s="229"/>
      <c r="AA48" s="229"/>
      <c r="AC48" s="114"/>
      <c r="AD48" s="229"/>
      <c r="AE48" s="229"/>
      <c r="AG48" s="114"/>
      <c r="AH48" s="229"/>
      <c r="AI48" s="229"/>
      <c r="AK48" s="114"/>
      <c r="AL48" s="228" t="s">
        <v>213</v>
      </c>
      <c r="AM48" s="388" t="s">
        <v>171</v>
      </c>
      <c r="AN48" s="3">
        <v>2.0324074074074074E-2</v>
      </c>
      <c r="AO48" s="138">
        <v>551.96819085487084</v>
      </c>
      <c r="AP48" s="228" t="s">
        <v>213</v>
      </c>
      <c r="AQ48" s="229" t="s">
        <v>156</v>
      </c>
      <c r="AR48" s="3">
        <v>2.8437500000000001E-2</v>
      </c>
      <c r="AS48" s="138">
        <v>656.16673810544364</v>
      </c>
      <c r="AT48" s="228" t="s">
        <v>213</v>
      </c>
      <c r="AU48" s="230" t="s">
        <v>171</v>
      </c>
      <c r="AV48" s="386">
        <v>8.0185185185185193E-2</v>
      </c>
      <c r="AW48" s="138">
        <v>402.56716417910445</v>
      </c>
      <c r="AX48" s="226"/>
      <c r="AY48" s="226"/>
      <c r="AZ48" s="227"/>
      <c r="BA48" s="80"/>
      <c r="BB48" s="226"/>
      <c r="BC48" s="226"/>
      <c r="BD48" s="225"/>
      <c r="BE48" s="80"/>
      <c r="BF48" s="226"/>
      <c r="BG48" s="226"/>
      <c r="BH48" s="225"/>
      <c r="BI48" s="80"/>
      <c r="BJ48" s="226"/>
      <c r="BK48" s="226"/>
      <c r="BL48" s="225"/>
      <c r="BM48" s="80"/>
      <c r="BN48" s="226"/>
      <c r="BO48" s="226"/>
      <c r="BP48" s="225"/>
      <c r="BQ48" s="80"/>
      <c r="BR48" s="226"/>
      <c r="BS48" s="226"/>
      <c r="BT48" s="225"/>
      <c r="BU48" s="80"/>
      <c r="BV48" s="226"/>
      <c r="BW48" s="226"/>
      <c r="BX48" s="225"/>
      <c r="BY48" s="80"/>
      <c r="CC48" s="80"/>
      <c r="CD48" s="226"/>
      <c r="CE48" s="226"/>
      <c r="CF48" s="237"/>
      <c r="CG48" s="80"/>
      <c r="CH48" s="226"/>
      <c r="CI48" s="226"/>
      <c r="CJ48" s="225"/>
      <c r="CK48" s="80"/>
      <c r="CO48" s="80"/>
    </row>
    <row r="49" spans="1:93" x14ac:dyDescent="0.2">
      <c r="A49" s="148">
        <v>36</v>
      </c>
      <c r="B49" s="154" t="s">
        <v>406</v>
      </c>
      <c r="C49" s="110" t="s">
        <v>9</v>
      </c>
      <c r="D49" s="110" t="s">
        <v>20</v>
      </c>
      <c r="E49" s="110" t="s">
        <v>353</v>
      </c>
      <c r="F49" s="566"/>
      <c r="G49" s="149">
        <v>1610.2723735408561</v>
      </c>
      <c r="H49" s="150">
        <v>1610.2723735408561</v>
      </c>
      <c r="I49" s="151">
        <v>3</v>
      </c>
      <c r="J49" s="229"/>
      <c r="K49" s="229"/>
      <c r="L49" s="228"/>
      <c r="M49" s="119"/>
      <c r="Q49" s="119"/>
      <c r="U49" s="119"/>
      <c r="Y49" s="119"/>
      <c r="Z49" s="226" t="s">
        <v>540</v>
      </c>
      <c r="AA49" s="226" t="s">
        <v>156</v>
      </c>
      <c r="AB49" s="227">
        <v>4.2199074074074076E-2</v>
      </c>
      <c r="AC49" s="138">
        <v>560</v>
      </c>
      <c r="AD49" s="226" t="s">
        <v>540</v>
      </c>
      <c r="AE49" s="226" t="s">
        <v>156</v>
      </c>
      <c r="AF49" s="225">
        <v>5.3518518518518521E-2</v>
      </c>
      <c r="AG49" s="138">
        <v>490.27237354085605</v>
      </c>
      <c r="AH49" s="226" t="s">
        <v>540</v>
      </c>
      <c r="AI49" s="226" t="s">
        <v>156</v>
      </c>
      <c r="AJ49" s="227">
        <v>4.0370370370370369E-2</v>
      </c>
      <c r="AK49" s="138">
        <v>560</v>
      </c>
      <c r="AL49" s="226"/>
      <c r="AM49" s="226"/>
      <c r="AN49" s="225"/>
      <c r="AO49" s="80"/>
      <c r="AP49" s="226"/>
      <c r="AQ49" s="226"/>
      <c r="AR49" s="227"/>
      <c r="AS49" s="80"/>
      <c r="AT49" s="226"/>
      <c r="AU49" s="226"/>
      <c r="AV49" s="225"/>
      <c r="AW49" s="114"/>
      <c r="AX49" s="226"/>
      <c r="AY49" s="226"/>
      <c r="AZ49" s="227"/>
      <c r="BA49" s="80"/>
      <c r="BB49" s="226"/>
      <c r="BC49" s="226"/>
      <c r="BD49" s="227"/>
      <c r="BE49" s="80"/>
      <c r="BF49" s="226"/>
      <c r="BG49" s="226"/>
      <c r="BH49" s="225"/>
      <c r="BI49" s="80"/>
      <c r="BJ49" s="226"/>
      <c r="BK49" s="226"/>
      <c r="BL49" s="225"/>
      <c r="BM49" s="80"/>
      <c r="BN49" s="226"/>
      <c r="BO49" s="226"/>
      <c r="BP49" s="225"/>
      <c r="BQ49" s="80"/>
      <c r="BR49" s="226"/>
      <c r="BS49" s="226"/>
      <c r="BT49" s="225"/>
      <c r="BU49" s="80"/>
      <c r="BV49" s="226"/>
      <c r="BW49" s="226"/>
      <c r="BX49" s="225"/>
      <c r="BY49" s="80"/>
      <c r="CC49" s="80"/>
      <c r="CD49" s="226"/>
      <c r="CE49" s="226"/>
      <c r="CF49" s="237"/>
      <c r="CG49" s="80"/>
      <c r="CH49" s="226"/>
      <c r="CI49" s="226"/>
      <c r="CJ49" s="237"/>
      <c r="CK49" s="80"/>
      <c r="CO49" s="80"/>
    </row>
    <row r="50" spans="1:93" x14ac:dyDescent="0.2">
      <c r="A50" s="148">
        <v>37</v>
      </c>
      <c r="B50" s="280" t="s">
        <v>545</v>
      </c>
      <c r="C50" s="366" t="s">
        <v>128</v>
      </c>
      <c r="D50" s="108" t="s">
        <v>547</v>
      </c>
      <c r="F50" s="566"/>
      <c r="G50" s="149">
        <v>1345.9718135273097</v>
      </c>
      <c r="H50" s="150">
        <v>1345.9718135273097</v>
      </c>
      <c r="I50" s="151">
        <v>3</v>
      </c>
      <c r="M50" s="119"/>
      <c r="Q50" s="119"/>
      <c r="U50" s="119"/>
      <c r="Y50" s="119"/>
      <c r="Z50" s="229" t="s">
        <v>544</v>
      </c>
      <c r="AA50" s="229" t="s">
        <v>2</v>
      </c>
      <c r="AB50" s="230">
        <v>2.2129629629629628E-2</v>
      </c>
      <c r="AC50" s="26">
        <v>701.08695652173924</v>
      </c>
      <c r="AD50" s="229" t="s">
        <v>544</v>
      </c>
      <c r="AE50" s="229" t="s">
        <v>2</v>
      </c>
      <c r="AF50" s="230">
        <v>5.9155092592592586E-2</v>
      </c>
      <c r="AG50" s="26">
        <v>460.54216867469887</v>
      </c>
      <c r="AH50" s="229" t="s">
        <v>544</v>
      </c>
      <c r="AI50" s="229" t="s">
        <v>2</v>
      </c>
      <c r="AJ50" s="230">
        <v>7.1134259259259258E-2</v>
      </c>
      <c r="AK50" s="26">
        <v>184.34268833087165</v>
      </c>
      <c r="AL50" s="226"/>
      <c r="AM50" s="226"/>
      <c r="AN50" s="225"/>
      <c r="AO50" s="80"/>
      <c r="AP50" s="226"/>
      <c r="AQ50" s="226"/>
      <c r="AR50" s="225"/>
      <c r="AS50" s="80"/>
      <c r="AT50" s="226"/>
      <c r="AU50" s="226"/>
      <c r="AV50" s="225"/>
      <c r="AW50" s="114"/>
      <c r="AX50" s="226"/>
      <c r="AY50" s="226"/>
      <c r="AZ50" s="227"/>
      <c r="BA50" s="80"/>
      <c r="BB50" s="226"/>
      <c r="BC50" s="226"/>
      <c r="BD50" s="227"/>
      <c r="BE50" s="80"/>
      <c r="BF50" s="226"/>
      <c r="BG50" s="226"/>
      <c r="BH50" s="225"/>
      <c r="BI50" s="80"/>
      <c r="BJ50" s="226"/>
      <c r="BK50" s="226"/>
      <c r="BL50" s="225"/>
      <c r="BM50" s="80"/>
      <c r="BN50" s="226"/>
      <c r="BO50" s="226"/>
      <c r="BP50" s="225"/>
      <c r="BQ50" s="80"/>
      <c r="BR50" s="226"/>
      <c r="BS50" s="226"/>
      <c r="BT50" s="225"/>
      <c r="BU50" s="80"/>
      <c r="BV50" s="226"/>
      <c r="BW50" s="226"/>
      <c r="BX50" s="227"/>
      <c r="BY50" s="80"/>
      <c r="CC50" s="80"/>
      <c r="CD50" s="226"/>
      <c r="CE50" s="226"/>
      <c r="CF50" s="237"/>
      <c r="CG50" s="80"/>
      <c r="CH50" s="226"/>
      <c r="CI50" s="226"/>
      <c r="CJ50" s="237"/>
      <c r="CK50" s="80"/>
      <c r="CO50" s="80"/>
    </row>
    <row r="51" spans="1:93" x14ac:dyDescent="0.2">
      <c r="A51" s="148">
        <v>38</v>
      </c>
      <c r="B51" s="7" t="s">
        <v>716</v>
      </c>
      <c r="C51" s="108" t="s">
        <v>717</v>
      </c>
      <c r="D51" s="108" t="s">
        <v>718</v>
      </c>
      <c r="F51" s="566"/>
      <c r="G51" s="149">
        <v>1331.3929406478414</v>
      </c>
      <c r="H51" s="150">
        <v>1331.3929406478414</v>
      </c>
      <c r="I51" s="151">
        <v>2</v>
      </c>
      <c r="M51" s="119"/>
      <c r="Q51" s="119"/>
      <c r="U51" s="119"/>
      <c r="Y51" s="119"/>
      <c r="Z51" s="229"/>
      <c r="AA51" s="229"/>
      <c r="AC51" s="114"/>
      <c r="AD51" s="229"/>
      <c r="AE51" s="229"/>
      <c r="AG51" s="114"/>
      <c r="AH51" s="229"/>
      <c r="AI51" s="229"/>
      <c r="AK51" s="114"/>
      <c r="AL51" s="228"/>
      <c r="AM51" s="388"/>
      <c r="AN51" s="3"/>
      <c r="AO51" s="9"/>
      <c r="AP51" s="228"/>
      <c r="AQ51" s="229"/>
      <c r="AR51" s="386"/>
      <c r="AS51" s="401"/>
      <c r="AT51" s="228"/>
      <c r="AU51" s="230"/>
      <c r="AV51" s="386"/>
      <c r="AW51" s="114"/>
      <c r="BA51" s="114"/>
      <c r="BE51" s="114"/>
      <c r="BI51" s="114"/>
      <c r="BM51" s="114"/>
      <c r="BQ51" s="114"/>
      <c r="BU51" s="114"/>
      <c r="BY51" s="114"/>
      <c r="BZ51" s="387" t="s">
        <v>721</v>
      </c>
      <c r="CA51" s="228" t="s">
        <v>2</v>
      </c>
      <c r="CB51" s="386">
        <v>3.2731481481481479E-2</v>
      </c>
      <c r="CC51" s="140">
        <v>679.1219056515647</v>
      </c>
      <c r="CD51" s="387" t="s">
        <v>721</v>
      </c>
      <c r="CE51" s="228" t="s">
        <v>2</v>
      </c>
      <c r="CF51" s="386">
        <v>4.189814814814815E-2</v>
      </c>
      <c r="CG51" s="140">
        <v>652.27103499627685</v>
      </c>
      <c r="CH51" s="226"/>
      <c r="CI51" s="226"/>
      <c r="CJ51" s="237"/>
      <c r="CK51" s="80"/>
      <c r="CO51" s="80"/>
    </row>
    <row r="52" spans="1:93" x14ac:dyDescent="0.2">
      <c r="A52" s="148">
        <v>39</v>
      </c>
      <c r="B52" s="154" t="s">
        <v>369</v>
      </c>
      <c r="C52" s="108" t="s">
        <v>9</v>
      </c>
      <c r="D52" s="108" t="s">
        <v>386</v>
      </c>
      <c r="E52" s="110" t="s">
        <v>353</v>
      </c>
      <c r="F52" s="566"/>
      <c r="G52" s="149">
        <v>1179.4107605965185</v>
      </c>
      <c r="H52" s="150">
        <v>1179.4107605965185</v>
      </c>
      <c r="I52" s="151">
        <v>3</v>
      </c>
      <c r="M52" s="119"/>
      <c r="Q52" s="119"/>
      <c r="U52" s="119"/>
      <c r="Y52" s="119"/>
      <c r="Z52" s="229"/>
      <c r="AA52" s="229"/>
      <c r="AC52" s="114"/>
      <c r="AD52" s="229"/>
      <c r="AE52" s="229"/>
      <c r="AG52" s="114"/>
      <c r="AH52" s="229"/>
      <c r="AI52" s="229"/>
      <c r="AK52" s="114"/>
      <c r="AL52" s="228" t="s">
        <v>213</v>
      </c>
      <c r="AM52" s="388" t="s">
        <v>171</v>
      </c>
      <c r="AN52" s="3">
        <v>2.0405092592592593E-2</v>
      </c>
      <c r="AO52" s="138">
        <v>548.90656063618292</v>
      </c>
      <c r="AP52" s="228" t="s">
        <v>213</v>
      </c>
      <c r="AQ52" s="229" t="s">
        <v>156</v>
      </c>
      <c r="AR52" s="386">
        <v>4.4074074074074071E-2</v>
      </c>
      <c r="AS52" s="138">
        <v>254.8624089155594</v>
      </c>
      <c r="AT52" s="228" t="s">
        <v>213</v>
      </c>
      <c r="AU52" s="230" t="s">
        <v>171</v>
      </c>
      <c r="AV52" s="386">
        <v>8.2083333333333341E-2</v>
      </c>
      <c r="AW52" s="138">
        <v>375.64179104477614</v>
      </c>
      <c r="BA52" s="80"/>
      <c r="BB52" s="226"/>
      <c r="BC52" s="226"/>
      <c r="BD52" s="227"/>
      <c r="BE52" s="80"/>
      <c r="BF52" s="226"/>
      <c r="BG52" s="226"/>
      <c r="BH52" s="225"/>
      <c r="BI52" s="80"/>
      <c r="BJ52" s="226"/>
      <c r="BK52" s="226"/>
      <c r="BL52" s="225"/>
      <c r="BM52" s="80"/>
      <c r="BN52" s="226"/>
      <c r="BO52" s="226"/>
      <c r="BP52" s="225"/>
      <c r="BQ52" s="80"/>
      <c r="BU52" s="80"/>
      <c r="BV52" s="226"/>
      <c r="BW52" s="226"/>
      <c r="BX52" s="225"/>
      <c r="BY52" s="80"/>
      <c r="CC52" s="80"/>
      <c r="CD52" s="226"/>
      <c r="CE52" s="226"/>
      <c r="CF52" s="237"/>
      <c r="CG52" s="80"/>
      <c r="CH52" s="226"/>
      <c r="CI52" s="226"/>
      <c r="CJ52" s="225"/>
      <c r="CK52" s="80"/>
      <c r="CO52" s="80"/>
    </row>
    <row r="53" spans="1:93" x14ac:dyDescent="0.2">
      <c r="A53" s="148">
        <v>40</v>
      </c>
      <c r="B53" s="154" t="s">
        <v>370</v>
      </c>
      <c r="C53" s="366" t="s">
        <v>9</v>
      </c>
      <c r="D53" s="108" t="s">
        <v>386</v>
      </c>
      <c r="E53" s="110" t="s">
        <v>353</v>
      </c>
      <c r="F53" s="566"/>
      <c r="G53" s="149">
        <v>934.9120655407462</v>
      </c>
      <c r="H53" s="150">
        <v>934.9120655407462</v>
      </c>
      <c r="I53" s="151">
        <v>3</v>
      </c>
      <c r="M53" s="119"/>
      <c r="Q53" s="119"/>
      <c r="U53" s="119"/>
      <c r="Y53" s="119"/>
      <c r="Z53" s="229"/>
      <c r="AA53" s="229"/>
      <c r="AC53" s="114"/>
      <c r="AD53" s="229"/>
      <c r="AE53" s="229"/>
      <c r="AG53" s="114"/>
      <c r="AH53" s="229"/>
      <c r="AI53" s="229"/>
      <c r="AK53" s="114"/>
      <c r="AL53" s="228" t="s">
        <v>213</v>
      </c>
      <c r="AM53" s="388" t="s">
        <v>171</v>
      </c>
      <c r="AN53" s="3">
        <v>2.0613425925925927E-2</v>
      </c>
      <c r="AO53" s="138">
        <v>541.03379721669978</v>
      </c>
      <c r="AP53" s="228" t="s">
        <v>213</v>
      </c>
      <c r="AQ53" s="229" t="s">
        <v>156</v>
      </c>
      <c r="AR53" s="3">
        <v>3.8657407407407404E-2</v>
      </c>
      <c r="AS53" s="138">
        <v>393.87826832404636</v>
      </c>
      <c r="AT53" s="228" t="s">
        <v>213</v>
      </c>
      <c r="AU53" s="230" t="s">
        <v>171</v>
      </c>
      <c r="AV53" s="387" t="s">
        <v>352</v>
      </c>
      <c r="AW53" s="138">
        <v>0</v>
      </c>
      <c r="BA53" s="80"/>
      <c r="BB53" s="226"/>
      <c r="BC53" s="226"/>
      <c r="BD53" s="227"/>
      <c r="BE53" s="80"/>
      <c r="BF53" s="226"/>
      <c r="BG53" s="226"/>
      <c r="BH53" s="225"/>
      <c r="BI53" s="80"/>
      <c r="BJ53" s="226"/>
      <c r="BK53" s="226"/>
      <c r="BL53" s="225"/>
      <c r="BM53" s="80"/>
      <c r="BN53" s="226"/>
      <c r="BO53" s="226"/>
      <c r="BP53" s="225"/>
      <c r="BQ53" s="80"/>
      <c r="BU53" s="80"/>
      <c r="BV53" s="226"/>
      <c r="BW53" s="226"/>
      <c r="BX53" s="225"/>
      <c r="BY53" s="80"/>
      <c r="CC53" s="80"/>
      <c r="CD53" s="226"/>
      <c r="CE53" s="226"/>
      <c r="CF53" s="237"/>
      <c r="CG53" s="80"/>
      <c r="CH53" s="226"/>
      <c r="CI53" s="226"/>
      <c r="CJ53" s="225"/>
      <c r="CK53" s="80"/>
      <c r="CO53" s="80"/>
    </row>
    <row r="54" spans="1:93" x14ac:dyDescent="0.2">
      <c r="A54" s="148">
        <v>41</v>
      </c>
      <c r="B54" s="152" t="s">
        <v>376</v>
      </c>
      <c r="C54" s="110" t="s">
        <v>9</v>
      </c>
      <c r="D54" s="108" t="s">
        <v>421</v>
      </c>
      <c r="F54" s="566"/>
      <c r="G54" s="149">
        <v>526.38036809815958</v>
      </c>
      <c r="H54" s="150">
        <v>526.38036809815958</v>
      </c>
      <c r="I54" s="151">
        <v>1</v>
      </c>
      <c r="M54" s="119"/>
      <c r="Q54" s="119"/>
      <c r="U54" s="119"/>
      <c r="Y54" s="119"/>
      <c r="AC54" s="114"/>
      <c r="AG54" s="114"/>
      <c r="AK54" s="114"/>
      <c r="AO54" s="114"/>
      <c r="AS54" s="114"/>
      <c r="AW54" s="114"/>
      <c r="BA54" s="114"/>
      <c r="BE54" s="114"/>
      <c r="BI54" s="114"/>
      <c r="BM54" s="114"/>
      <c r="BQ54" s="114"/>
      <c r="BU54" s="114"/>
      <c r="BY54" s="114"/>
      <c r="CC54" s="114"/>
      <c r="CG54" s="114"/>
      <c r="CH54" t="s">
        <v>754</v>
      </c>
      <c r="CI54" t="s">
        <v>2</v>
      </c>
      <c r="CJ54" s="3">
        <v>4.1701388888888885E-2</v>
      </c>
      <c r="CK54" s="140">
        <v>526.38036809815958</v>
      </c>
      <c r="CO54" s="80"/>
    </row>
    <row r="55" spans="1:93" x14ac:dyDescent="0.2">
      <c r="A55" s="148">
        <v>42</v>
      </c>
      <c r="B55" s="7" t="s">
        <v>615</v>
      </c>
      <c r="C55" s="366" t="s">
        <v>9</v>
      </c>
      <c r="D55" s="108" t="s">
        <v>20</v>
      </c>
      <c r="E55" s="108" t="s">
        <v>353</v>
      </c>
      <c r="F55" s="565"/>
      <c r="G55" s="149">
        <v>498.60834990059635</v>
      </c>
      <c r="H55" s="150">
        <v>498.60834990059635</v>
      </c>
      <c r="I55" s="151">
        <v>2</v>
      </c>
      <c r="M55" s="119"/>
      <c r="Q55" s="119"/>
      <c r="U55" s="119"/>
      <c r="Y55" s="119"/>
      <c r="Z55" s="229"/>
      <c r="AA55" s="229"/>
      <c r="AC55" s="114"/>
      <c r="AD55" s="229"/>
      <c r="AE55" s="229"/>
      <c r="AG55" s="114"/>
      <c r="AH55" s="229"/>
      <c r="AI55" s="229"/>
      <c r="AK55" s="114"/>
      <c r="AL55" s="228" t="s">
        <v>213</v>
      </c>
      <c r="AM55" s="388" t="s">
        <v>171</v>
      </c>
      <c r="AN55" s="3">
        <v>2.1736111111111112E-2</v>
      </c>
      <c r="AO55" s="138">
        <v>498.60834990059635</v>
      </c>
      <c r="AP55" s="228"/>
      <c r="AQ55"/>
      <c r="AR55"/>
      <c r="AS55" s="9"/>
      <c r="AT55" s="228" t="s">
        <v>213</v>
      </c>
      <c r="AU55" s="228" t="s">
        <v>171</v>
      </c>
      <c r="AV55" s="387" t="s">
        <v>352</v>
      </c>
      <c r="AW55" s="138">
        <v>0</v>
      </c>
      <c r="BA55" s="80"/>
      <c r="BB55" s="226"/>
      <c r="BC55" s="226"/>
      <c r="BD55" s="227"/>
      <c r="BE55" s="80"/>
      <c r="BF55" s="226"/>
      <c r="BG55" s="226"/>
      <c r="BH55" s="225"/>
      <c r="BI55" s="80"/>
      <c r="BJ55" s="226"/>
      <c r="BK55" s="226"/>
      <c r="BL55" s="225"/>
      <c r="BM55" s="80"/>
      <c r="BN55" s="226"/>
      <c r="BO55" s="226"/>
      <c r="BP55" s="225"/>
      <c r="BQ55" s="80"/>
      <c r="BU55" s="80"/>
      <c r="BV55" s="226"/>
      <c r="BW55" s="226"/>
      <c r="BX55" s="227"/>
      <c r="BY55" s="80"/>
      <c r="CC55" s="80"/>
      <c r="CD55" s="226"/>
      <c r="CE55" s="226"/>
      <c r="CF55" s="237"/>
      <c r="CG55" s="80"/>
      <c r="CH55" s="226"/>
      <c r="CI55" s="226"/>
      <c r="CJ55" s="225"/>
      <c r="CK55" s="80"/>
      <c r="CO55" s="80"/>
    </row>
    <row r="56" spans="1:93" x14ac:dyDescent="0.2">
      <c r="A56" s="148">
        <v>43</v>
      </c>
      <c r="B56" s="7" t="s">
        <v>616</v>
      </c>
      <c r="C56" s="108" t="s">
        <v>9</v>
      </c>
      <c r="D56" s="108" t="s">
        <v>20</v>
      </c>
      <c r="E56" s="108" t="s">
        <v>353</v>
      </c>
      <c r="F56" s="565"/>
      <c r="G56" s="149">
        <v>228.74751491053672</v>
      </c>
      <c r="H56" s="150">
        <v>228.74751491053672</v>
      </c>
      <c r="I56" s="151">
        <v>1</v>
      </c>
      <c r="M56" s="119"/>
      <c r="Q56" s="119"/>
      <c r="U56" s="119"/>
      <c r="Y56" s="119"/>
      <c r="Z56" s="229"/>
      <c r="AA56" s="229"/>
      <c r="AC56" s="114"/>
      <c r="AD56" s="229"/>
      <c r="AE56" s="229"/>
      <c r="AG56" s="114"/>
      <c r="AH56" s="229"/>
      <c r="AI56" s="229"/>
      <c r="AK56" s="114"/>
      <c r="AL56" s="228" t="s">
        <v>213</v>
      </c>
      <c r="AM56" s="388" t="s">
        <v>171</v>
      </c>
      <c r="AN56" s="3">
        <v>2.8877314814814817E-2</v>
      </c>
      <c r="AO56" s="138">
        <v>228.74751491053672</v>
      </c>
      <c r="AP56" s="228"/>
      <c r="AQ56"/>
      <c r="AR56"/>
      <c r="AS56" s="9"/>
      <c r="AT56" s="228"/>
      <c r="AU56" s="387"/>
      <c r="AV56"/>
      <c r="AW56" s="138"/>
      <c r="BA56" s="80"/>
      <c r="BB56" s="226"/>
      <c r="BC56" s="226"/>
      <c r="BD56" s="227"/>
      <c r="BE56" s="80"/>
      <c r="BF56" s="226"/>
      <c r="BG56" s="226"/>
      <c r="BH56" s="225"/>
      <c r="BI56" s="80"/>
      <c r="BJ56" s="226"/>
      <c r="BK56" s="226"/>
      <c r="BL56" s="225"/>
      <c r="BM56" s="80"/>
      <c r="BN56" s="226"/>
      <c r="BO56" s="226"/>
      <c r="BP56" s="225"/>
      <c r="BQ56" s="80"/>
      <c r="BU56" s="80"/>
      <c r="BV56" s="226"/>
      <c r="BW56" s="226"/>
      <c r="BX56" s="225"/>
      <c r="BY56" s="80"/>
      <c r="CC56" s="80"/>
      <c r="CD56" s="226"/>
      <c r="CE56" s="226"/>
      <c r="CF56" s="237"/>
      <c r="CG56" s="80"/>
      <c r="CH56" s="226"/>
      <c r="CI56" s="226"/>
      <c r="CJ56" s="237"/>
      <c r="CK56" s="80"/>
      <c r="CO56" s="80"/>
    </row>
    <row r="57" spans="1:93" x14ac:dyDescent="0.2">
      <c r="A57" s="148">
        <v>44</v>
      </c>
      <c r="B57" s="280" t="s">
        <v>477</v>
      </c>
      <c r="C57" s="110" t="s">
        <v>9</v>
      </c>
      <c r="D57" s="108" t="s">
        <v>480</v>
      </c>
      <c r="E57" s="108" t="s">
        <v>354</v>
      </c>
      <c r="F57" s="565"/>
      <c r="G57" s="149">
        <v>20</v>
      </c>
      <c r="H57" s="150">
        <v>20</v>
      </c>
      <c r="I57" s="151">
        <v>6</v>
      </c>
      <c r="J57" s="5" t="s">
        <v>388</v>
      </c>
      <c r="K57" s="5" t="s">
        <v>3</v>
      </c>
      <c r="L57" s="228" t="s">
        <v>352</v>
      </c>
      <c r="M57" s="119">
        <v>0</v>
      </c>
      <c r="N57" s="281"/>
      <c r="O57" s="281"/>
      <c r="P57" s="232"/>
      <c r="Q57" s="119"/>
      <c r="U57" s="119"/>
      <c r="Y57" s="119"/>
      <c r="Z57" s="226" t="s">
        <v>504</v>
      </c>
      <c r="AA57" s="226" t="s">
        <v>3</v>
      </c>
      <c r="AB57" s="227" t="s">
        <v>352</v>
      </c>
      <c r="AC57" s="80">
        <v>0</v>
      </c>
      <c r="AD57" s="226" t="s">
        <v>504</v>
      </c>
      <c r="AE57" s="226" t="s">
        <v>3</v>
      </c>
      <c r="AF57" s="227">
        <v>9.4409722222222214E-2</v>
      </c>
      <c r="AG57" s="138">
        <v>10</v>
      </c>
      <c r="AH57" s="226" t="s">
        <v>504</v>
      </c>
      <c r="AI57" s="226" t="s">
        <v>3</v>
      </c>
      <c r="AJ57" s="227" t="s">
        <v>352</v>
      </c>
      <c r="AK57" s="235">
        <v>0</v>
      </c>
      <c r="AL57" s="228" t="s">
        <v>388</v>
      </c>
      <c r="AM57" s="228" t="s">
        <v>3</v>
      </c>
      <c r="AN57" s="387" t="s">
        <v>352</v>
      </c>
      <c r="AO57" s="138">
        <v>0</v>
      </c>
      <c r="AP57" s="228"/>
      <c r="AQ57"/>
      <c r="AR57"/>
      <c r="AS57" s="138"/>
      <c r="AT57" s="228" t="s">
        <v>388</v>
      </c>
      <c r="AU57" s="228" t="s">
        <v>156</v>
      </c>
      <c r="AV57" s="386">
        <v>0.14447916666666669</v>
      </c>
      <c r="AW57" s="138">
        <v>10</v>
      </c>
      <c r="BA57" s="80"/>
      <c r="BB57" s="226"/>
      <c r="BC57" s="226"/>
      <c r="BD57" s="227"/>
      <c r="BE57" s="80"/>
      <c r="BF57" s="226"/>
      <c r="BG57" s="226"/>
      <c r="BH57" s="225"/>
      <c r="BI57" s="80"/>
      <c r="BJ57" s="226"/>
      <c r="BK57" s="226"/>
      <c r="BL57" s="225"/>
      <c r="BM57" s="80"/>
      <c r="BN57" s="226"/>
      <c r="BO57" s="226"/>
      <c r="BP57" s="225"/>
      <c r="BQ57" s="80"/>
      <c r="BU57" s="80"/>
      <c r="BV57" s="226"/>
      <c r="BW57" s="226"/>
      <c r="BX57" s="225"/>
      <c r="BY57" s="80"/>
      <c r="CC57" s="80"/>
      <c r="CD57" s="226"/>
      <c r="CE57" s="226"/>
      <c r="CF57" s="237"/>
      <c r="CG57" s="80"/>
      <c r="CH57" s="226"/>
      <c r="CI57" s="226"/>
      <c r="CJ57" s="225"/>
      <c r="CK57" s="80"/>
      <c r="CO57" s="80"/>
    </row>
    <row r="58" spans="1:93" x14ac:dyDescent="0.2">
      <c r="A58" s="148">
        <v>45</v>
      </c>
      <c r="B58" s="152" t="s">
        <v>377</v>
      </c>
      <c r="C58" s="110" t="s">
        <v>9</v>
      </c>
      <c r="D58" s="110" t="s">
        <v>378</v>
      </c>
      <c r="F58" s="565"/>
      <c r="G58" s="149">
        <v>10</v>
      </c>
      <c r="H58" s="150">
        <v>10</v>
      </c>
      <c r="I58" s="151">
        <v>2</v>
      </c>
      <c r="M58" s="119"/>
      <c r="Q58" s="119"/>
      <c r="U58" s="119"/>
      <c r="Y58" s="119"/>
      <c r="Z58" s="229"/>
      <c r="AA58" s="229"/>
      <c r="AC58" s="114"/>
      <c r="AD58" s="229"/>
      <c r="AE58" s="229"/>
      <c r="AG58" s="114"/>
      <c r="AH58" s="229"/>
      <c r="AI58" s="229"/>
      <c r="AK58" s="114"/>
      <c r="AL58" s="228" t="s">
        <v>234</v>
      </c>
      <c r="AM58" s="230" t="s">
        <v>2</v>
      </c>
      <c r="AN58" s="3">
        <v>6.5231481481481488E-2</v>
      </c>
      <c r="AO58" s="138">
        <v>10</v>
      </c>
      <c r="AP58" s="228"/>
      <c r="AQ58"/>
      <c r="AR58"/>
      <c r="AS58" s="138"/>
      <c r="AT58" s="228" t="s">
        <v>234</v>
      </c>
      <c r="AU58" s="228" t="s">
        <v>2</v>
      </c>
      <c r="AV58" s="387" t="s">
        <v>352</v>
      </c>
      <c r="AW58" s="138">
        <v>0</v>
      </c>
      <c r="BA58" s="80"/>
      <c r="BB58" s="226"/>
      <c r="BC58" s="226"/>
      <c r="BD58" s="227"/>
      <c r="BE58" s="80"/>
      <c r="BF58" s="226"/>
      <c r="BG58" s="226"/>
      <c r="BH58" s="225"/>
      <c r="BI58" s="80"/>
      <c r="BJ58" s="226"/>
      <c r="BK58" s="226"/>
      <c r="BL58" s="225"/>
      <c r="BM58" s="80"/>
      <c r="BN58" s="226"/>
      <c r="BO58" s="226"/>
      <c r="BP58" s="225"/>
      <c r="BQ58" s="80"/>
      <c r="BU58" s="80"/>
      <c r="BV58" s="226"/>
      <c r="BW58" s="226"/>
      <c r="BX58" s="225"/>
      <c r="BY58" s="80"/>
      <c r="CC58" s="80"/>
      <c r="CD58" s="226"/>
      <c r="CE58" s="226"/>
      <c r="CF58" s="237"/>
      <c r="CG58" s="80"/>
      <c r="CH58" s="226"/>
      <c r="CI58" s="226"/>
      <c r="CJ58" s="225"/>
      <c r="CK58" s="80"/>
      <c r="CO58" s="80"/>
    </row>
    <row r="59" spans="1:93" x14ac:dyDescent="0.2">
      <c r="A59" s="148">
        <v>45</v>
      </c>
      <c r="B59" s="7" t="s">
        <v>719</v>
      </c>
      <c r="C59" s="108" t="s">
        <v>9</v>
      </c>
      <c r="D59" s="108" t="s">
        <v>720</v>
      </c>
      <c r="F59" s="393"/>
      <c r="G59" s="149">
        <v>10</v>
      </c>
      <c r="H59" s="150">
        <v>10</v>
      </c>
      <c r="I59" s="151">
        <v>1</v>
      </c>
      <c r="M59" s="412"/>
      <c r="Q59" s="412"/>
      <c r="U59" s="412"/>
      <c r="Y59" s="412"/>
      <c r="Z59" s="229"/>
      <c r="AA59" s="229"/>
      <c r="AC59" s="410"/>
      <c r="AD59" s="229"/>
      <c r="AE59" s="229"/>
      <c r="AG59" s="410"/>
      <c r="AH59" s="229"/>
      <c r="AI59" s="229"/>
      <c r="AK59" s="410"/>
      <c r="AL59" s="228"/>
      <c r="AM59" s="388"/>
      <c r="AN59" s="3"/>
      <c r="AO59" s="73"/>
      <c r="AP59" s="228"/>
      <c r="AQ59" s="229"/>
      <c r="AR59" s="386"/>
      <c r="AS59" s="392"/>
      <c r="AT59" s="228"/>
      <c r="AU59" s="230"/>
      <c r="AV59" s="386"/>
      <c r="AW59" s="410"/>
      <c r="BA59" s="410"/>
      <c r="BE59" s="410"/>
      <c r="BI59" s="410"/>
      <c r="BM59" s="410"/>
      <c r="BQ59" s="410"/>
      <c r="BU59" s="410"/>
      <c r="BY59" s="410"/>
      <c r="BZ59" s="387" t="s">
        <v>721</v>
      </c>
      <c r="CA59" s="228" t="s">
        <v>2</v>
      </c>
      <c r="CB59" s="386">
        <v>6.0127314814814814E-2</v>
      </c>
      <c r="CC59" s="140">
        <v>10</v>
      </c>
      <c r="CD59" s="387"/>
      <c r="CE59" s="228"/>
      <c r="CF59" s="387"/>
      <c r="CG59" s="80"/>
      <c r="CH59" s="226"/>
      <c r="CI59" s="226"/>
      <c r="CJ59" s="237"/>
      <c r="CK59" s="80"/>
      <c r="CO59" s="80"/>
    </row>
    <row r="60" spans="1:93" x14ac:dyDescent="0.2">
      <c r="A60" s="148">
        <v>47</v>
      </c>
      <c r="B60" s="280" t="s">
        <v>476</v>
      </c>
      <c r="C60" s="391" t="s">
        <v>9</v>
      </c>
      <c r="D60" s="108" t="s">
        <v>479</v>
      </c>
      <c r="F60" s="565"/>
      <c r="G60" s="149">
        <v>0</v>
      </c>
      <c r="H60" s="150">
        <v>0</v>
      </c>
      <c r="I60" s="151">
        <v>2</v>
      </c>
      <c r="J60" s="5" t="s">
        <v>234</v>
      </c>
      <c r="K60" s="5" t="s">
        <v>2</v>
      </c>
      <c r="L60" s="230" t="s">
        <v>352</v>
      </c>
      <c r="M60" s="412">
        <v>0</v>
      </c>
      <c r="N60" s="281"/>
      <c r="O60" s="281"/>
      <c r="P60" s="232"/>
      <c r="Q60" s="412"/>
      <c r="U60" s="412"/>
      <c r="Y60" s="412"/>
      <c r="Z60" s="226"/>
      <c r="AA60" s="226"/>
      <c r="AB60" s="227"/>
      <c r="AC60" s="289"/>
      <c r="AD60" s="226"/>
      <c r="AE60" s="226"/>
      <c r="AF60" s="227"/>
      <c r="AG60" s="289"/>
      <c r="AH60" s="226"/>
      <c r="AI60" s="226"/>
      <c r="AJ60" s="227"/>
      <c r="AK60" s="289"/>
      <c r="AL60" s="228" t="s">
        <v>234</v>
      </c>
      <c r="AM60" s="228" t="s">
        <v>2</v>
      </c>
      <c r="AN60" s="387" t="s">
        <v>352</v>
      </c>
      <c r="AO60" s="411">
        <v>0</v>
      </c>
      <c r="AP60" s="228"/>
      <c r="AQ60" s="229"/>
      <c r="AR60"/>
      <c r="AS60" s="411"/>
      <c r="AT60" s="228"/>
      <c r="AU60" s="387"/>
      <c r="AV60"/>
      <c r="AW60" s="411"/>
      <c r="BA60" s="289"/>
      <c r="BB60" s="226"/>
      <c r="BC60" s="226"/>
      <c r="BD60" s="227"/>
      <c r="BE60" s="289"/>
      <c r="BF60" s="226"/>
      <c r="BG60" s="226"/>
      <c r="BH60" s="225"/>
      <c r="BI60" s="289"/>
      <c r="BJ60" s="226"/>
      <c r="BK60" s="226"/>
      <c r="BL60" s="225"/>
      <c r="BM60" s="289"/>
      <c r="BN60" s="226"/>
      <c r="BO60" s="226"/>
      <c r="BP60" s="225"/>
      <c r="BQ60" s="289"/>
      <c r="BU60" s="289"/>
      <c r="BV60" s="226"/>
      <c r="BW60" s="226"/>
      <c r="BX60" s="225"/>
      <c r="BY60" s="289"/>
      <c r="CC60" s="80"/>
      <c r="CD60" s="226"/>
      <c r="CE60" s="226"/>
      <c r="CF60" s="237"/>
      <c r="CG60" s="80"/>
      <c r="CH60" s="387"/>
      <c r="CI60" s="228"/>
      <c r="CJ60" s="387"/>
      <c r="CK60" s="80"/>
      <c r="CO60" s="80"/>
    </row>
    <row r="61" spans="1:93" x14ac:dyDescent="0.2">
      <c r="A61" s="148">
        <v>47</v>
      </c>
      <c r="B61" s="7" t="s">
        <v>622</v>
      </c>
      <c r="C61" s="108" t="s">
        <v>9</v>
      </c>
      <c r="D61" s="108" t="s">
        <v>20</v>
      </c>
      <c r="E61" s="108" t="s">
        <v>353</v>
      </c>
      <c r="F61" s="565"/>
      <c r="G61" s="149">
        <v>0</v>
      </c>
      <c r="H61" s="150">
        <v>0</v>
      </c>
      <c r="I61" s="151">
        <v>1</v>
      </c>
      <c r="M61" s="412"/>
      <c r="Q61" s="412"/>
      <c r="U61" s="412"/>
      <c r="Y61" s="412"/>
      <c r="Z61" s="229"/>
      <c r="AA61" s="229"/>
      <c r="AC61" s="410"/>
      <c r="AD61" s="229"/>
      <c r="AE61" s="229"/>
      <c r="AG61" s="410"/>
      <c r="AH61" s="229"/>
      <c r="AI61" s="229"/>
      <c r="AK61" s="410"/>
      <c r="AL61" s="228"/>
      <c r="AM61" s="388"/>
      <c r="AN61" s="3"/>
      <c r="AO61" s="73"/>
      <c r="AP61" s="228"/>
      <c r="AQ61"/>
      <c r="AR61"/>
      <c r="AS61" s="73"/>
      <c r="AT61" s="228" t="s">
        <v>213</v>
      </c>
      <c r="AU61" s="228" t="s">
        <v>171</v>
      </c>
      <c r="AV61" s="387" t="s">
        <v>352</v>
      </c>
      <c r="AW61" s="411">
        <v>0</v>
      </c>
      <c r="BA61" s="289"/>
      <c r="BB61" s="226"/>
      <c r="BC61" s="226"/>
      <c r="BD61" s="227"/>
      <c r="BE61" s="289"/>
      <c r="BF61" s="226"/>
      <c r="BG61" s="226"/>
      <c r="BH61" s="225"/>
      <c r="BI61" s="289"/>
      <c r="BJ61" s="226"/>
      <c r="BK61" s="226"/>
      <c r="BL61" s="225"/>
      <c r="BM61" s="289"/>
      <c r="BN61" s="226"/>
      <c r="BO61" s="226"/>
      <c r="BP61" s="225"/>
      <c r="BQ61" s="289"/>
      <c r="BU61" s="289"/>
      <c r="BV61" s="226"/>
      <c r="BW61" s="226"/>
      <c r="BX61" s="227"/>
      <c r="BY61" s="289"/>
      <c r="CC61" s="289"/>
      <c r="CD61" s="226"/>
      <c r="CE61" s="226"/>
      <c r="CF61" s="237"/>
      <c r="CG61" s="289"/>
      <c r="CH61" s="387"/>
      <c r="CI61" s="228"/>
      <c r="CJ61" s="386"/>
      <c r="CK61" s="80"/>
      <c r="CO61" s="80"/>
    </row>
  </sheetData>
  <sortState ref="B14:CK61">
    <sortCondition descending="1" ref="G14:G61"/>
    <sortCondition descending="1" ref="I14:I61"/>
    <sortCondition ref="B14:B61"/>
  </sortState>
  <mergeCells count="56">
    <mergeCell ref="CL1:CO1"/>
    <mergeCell ref="CL2:CL6"/>
    <mergeCell ref="BV1:BY1"/>
    <mergeCell ref="BZ1:CC1"/>
    <mergeCell ref="CH1:CK1"/>
    <mergeCell ref="BV2:BV6"/>
    <mergeCell ref="BZ2:BZ6"/>
    <mergeCell ref="CH2:CH6"/>
    <mergeCell ref="CD1:CG1"/>
    <mergeCell ref="CD2:CD6"/>
    <mergeCell ref="AX1:BA1"/>
    <mergeCell ref="Z1:AC1"/>
    <mergeCell ref="Z2:Z6"/>
    <mergeCell ref="AD1:AG1"/>
    <mergeCell ref="AD2:AD6"/>
    <mergeCell ref="AT2:AT6"/>
    <mergeCell ref="AX2:AX6"/>
    <mergeCell ref="AL1:AO1"/>
    <mergeCell ref="AP1:AS1"/>
    <mergeCell ref="AL2:AL6"/>
    <mergeCell ref="AP2:AP6"/>
    <mergeCell ref="AT1:AW1"/>
    <mergeCell ref="AH1:AK1"/>
    <mergeCell ref="AH2:AH6"/>
    <mergeCell ref="B2:F6"/>
    <mergeCell ref="V1:Y1"/>
    <mergeCell ref="V2:V6"/>
    <mergeCell ref="H2:H6"/>
    <mergeCell ref="N2:N6"/>
    <mergeCell ref="J1:M1"/>
    <mergeCell ref="N1:Q1"/>
    <mergeCell ref="R1:U1"/>
    <mergeCell ref="R2:R6"/>
    <mergeCell ref="J2:J6"/>
    <mergeCell ref="I2:I6"/>
    <mergeCell ref="G2:G6"/>
    <mergeCell ref="BN1:BQ1"/>
    <mergeCell ref="BN2:BN6"/>
    <mergeCell ref="BR1:BU1"/>
    <mergeCell ref="BR2:BR6"/>
    <mergeCell ref="BB1:BE1"/>
    <mergeCell ref="BF1:BI1"/>
    <mergeCell ref="BB2:BB6"/>
    <mergeCell ref="BF2:BF6"/>
    <mergeCell ref="BJ1:BM1"/>
    <mergeCell ref="BJ2:BJ6"/>
    <mergeCell ref="DB1:DE1"/>
    <mergeCell ref="DF1:DI1"/>
    <mergeCell ref="DB2:DB6"/>
    <mergeCell ref="DF2:DF6"/>
    <mergeCell ref="CP1:CS1"/>
    <mergeCell ref="CP2:CP6"/>
    <mergeCell ref="CT1:CW1"/>
    <mergeCell ref="CX1:DA1"/>
    <mergeCell ref="CT2:CT6"/>
    <mergeCell ref="CX2:CX6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K156"/>
  <sheetViews>
    <sheetView zoomScaleNormal="100" workbookViewId="0">
      <pane xSplit="9" ySplit="7" topLeftCell="J8" activePane="bottomRight" state="frozen"/>
      <selection pane="topRight" activeCell="H1" sqref="H1"/>
      <selection pane="bottomLeft" activeCell="A7" sqref="A7"/>
      <selection pane="bottomRight" activeCell="M15" sqref="M15"/>
    </sheetView>
  </sheetViews>
  <sheetFormatPr defaultColWidth="8.85546875" defaultRowHeight="12.75" x14ac:dyDescent="0.2"/>
  <cols>
    <col min="1" max="1" width="4.7109375" style="179" customWidth="1"/>
    <col min="2" max="2" width="25.42578125" style="199" customWidth="1"/>
    <col min="3" max="3" width="5.140625" style="108" customWidth="1"/>
    <col min="4" max="4" width="33.5703125" style="108" customWidth="1"/>
    <col min="5" max="5" width="3.42578125" style="200" customWidth="1"/>
    <col min="6" max="6" width="1.85546875" style="202" customWidth="1"/>
    <col min="7" max="8" width="8.5703125" style="224" customWidth="1"/>
    <col min="9" max="9" width="8.5703125" style="436" customWidth="1"/>
    <col min="10" max="10" width="8.85546875" style="202" customWidth="1"/>
    <col min="11" max="11" width="4" style="158" customWidth="1"/>
    <col min="12" max="12" width="10.140625" style="203" customWidth="1"/>
    <col min="13" max="13" width="7.5703125" style="204" customWidth="1"/>
    <col min="14" max="14" width="8.85546875" style="202" customWidth="1"/>
    <col min="15" max="15" width="4" style="158" customWidth="1"/>
    <col min="16" max="16" width="10.140625" style="203" customWidth="1"/>
    <col min="17" max="17" width="7.5703125" style="204" customWidth="1"/>
    <col min="18" max="18" width="8.85546875" style="202" customWidth="1"/>
    <col min="19" max="19" width="4" style="158" customWidth="1"/>
    <col min="20" max="20" width="10.140625" style="203" customWidth="1"/>
    <col min="21" max="21" width="7.5703125" style="204" customWidth="1"/>
    <col min="22" max="22" width="8.85546875" style="202" customWidth="1"/>
    <col min="23" max="23" width="4" style="158" customWidth="1"/>
    <col min="24" max="24" width="10.140625" style="203" customWidth="1"/>
    <col min="25" max="25" width="7.5703125" style="204" customWidth="1"/>
    <col min="26" max="26" width="8.85546875" style="202" customWidth="1"/>
    <col min="27" max="27" width="4" style="158" customWidth="1"/>
    <col min="28" max="28" width="10.140625" style="203" customWidth="1"/>
    <col min="29" max="29" width="7.5703125" style="204" customWidth="1"/>
    <col min="30" max="30" width="8.85546875" style="202" customWidth="1"/>
    <col min="31" max="31" width="4" style="202" customWidth="1"/>
    <col min="32" max="32" width="10.140625" style="203" customWidth="1"/>
    <col min="33" max="33" width="7.5703125" style="204" customWidth="1"/>
    <col min="34" max="34" width="8.85546875" style="202" customWidth="1"/>
    <col min="35" max="35" width="4" style="202" customWidth="1"/>
    <col min="36" max="36" width="10.140625" style="203" customWidth="1"/>
    <col min="37" max="37" width="7.5703125" style="204" customWidth="1"/>
    <col min="38" max="38" width="8.85546875" style="202" customWidth="1"/>
    <col min="39" max="39" width="4" style="202" customWidth="1"/>
    <col min="40" max="40" width="10.140625" style="203" customWidth="1"/>
    <col min="41" max="41" width="7.5703125" style="204" customWidth="1"/>
    <col min="42" max="42" width="8.85546875" style="202" customWidth="1"/>
    <col min="43" max="43" width="4" style="158" customWidth="1"/>
    <col min="44" max="44" width="10.140625" style="203" customWidth="1"/>
    <col min="45" max="45" width="7.5703125" style="204" customWidth="1"/>
    <col min="46" max="46" width="8.28515625" style="158" customWidth="1"/>
    <col min="47" max="47" width="4.140625" style="158" customWidth="1"/>
    <col min="48" max="48" width="9.28515625" style="203" customWidth="1"/>
    <col min="49" max="49" width="8.42578125" style="158" customWidth="1"/>
    <col min="50" max="50" width="8.28515625" style="158" customWidth="1"/>
    <col min="51" max="51" width="4.140625" style="158" customWidth="1"/>
    <col min="52" max="52" width="9.28515625" style="203" customWidth="1"/>
    <col min="53" max="53" width="8.42578125" style="158" customWidth="1"/>
    <col min="54" max="54" width="8.28515625" style="158" customWidth="1"/>
    <col min="55" max="55" width="4.140625" style="158" customWidth="1"/>
    <col min="56" max="56" width="9.28515625" style="203" customWidth="1"/>
    <col min="57" max="57" width="8.42578125" style="158" customWidth="1"/>
    <col min="58" max="58" width="8.28515625" style="158" customWidth="1"/>
    <col min="59" max="59" width="4.140625" style="158" customWidth="1"/>
    <col min="60" max="60" width="9.28515625" style="203" customWidth="1"/>
    <col min="61" max="61" width="8.42578125" style="158" customWidth="1"/>
    <col min="62" max="62" width="8.28515625" style="158" customWidth="1"/>
    <col min="63" max="63" width="4.140625" style="158" customWidth="1"/>
    <col min="64" max="64" width="9.28515625" style="220" customWidth="1"/>
    <col min="65" max="65" width="8.42578125" style="158" customWidth="1"/>
    <col min="66" max="66" width="8.28515625" style="158" customWidth="1"/>
    <col min="67" max="67" width="4.140625" style="158" customWidth="1"/>
    <col min="68" max="68" width="9.28515625" style="220" customWidth="1"/>
    <col min="69" max="69" width="8.42578125" style="158" customWidth="1"/>
    <col min="70" max="70" width="8.28515625" style="158" customWidth="1"/>
    <col min="71" max="71" width="4.140625" style="158" customWidth="1"/>
    <col min="72" max="72" width="9.28515625" style="220" customWidth="1"/>
    <col min="73" max="73" width="8.42578125" style="158" customWidth="1"/>
    <col min="74" max="74" width="8.28515625" style="158" customWidth="1"/>
    <col min="75" max="75" width="4.140625" style="158" customWidth="1"/>
    <col min="76" max="76" width="9.28515625" style="220" customWidth="1"/>
    <col min="77" max="77" width="8.42578125" style="158" customWidth="1"/>
    <col min="78" max="78" width="8.28515625" style="158" customWidth="1"/>
    <col min="79" max="79" width="4.140625" style="158" customWidth="1"/>
    <col min="80" max="80" width="9.28515625" style="220" customWidth="1"/>
    <col min="81" max="81" width="8.42578125" style="158" customWidth="1"/>
    <col min="82" max="82" width="8.28515625" style="158" customWidth="1"/>
    <col min="83" max="83" width="4.140625" style="158" customWidth="1"/>
    <col min="84" max="84" width="9.28515625" style="220" customWidth="1"/>
    <col min="85" max="85" width="8.42578125" style="158" customWidth="1"/>
    <col min="86" max="86" width="8.28515625" style="158" customWidth="1"/>
    <col min="87" max="87" width="4.140625" style="158" customWidth="1"/>
    <col min="88" max="88" width="9.28515625" style="220" customWidth="1"/>
    <col min="89" max="89" width="8.42578125" style="158" customWidth="1"/>
    <col min="90" max="90" width="8.28515625" style="158" customWidth="1"/>
    <col min="91" max="91" width="4.140625" style="158" customWidth="1"/>
    <col min="92" max="92" width="9.28515625" style="220" customWidth="1"/>
    <col min="93" max="93" width="8.42578125" style="158" customWidth="1"/>
    <col min="94" max="94" width="8.28515625" style="158" customWidth="1"/>
    <col min="95" max="95" width="4.140625" style="158" customWidth="1"/>
    <col min="96" max="96" width="9.28515625" style="220" customWidth="1"/>
    <col min="97" max="97" width="8.42578125" style="158" customWidth="1"/>
    <col min="98" max="98" width="8.28515625" style="158" customWidth="1"/>
    <col min="99" max="99" width="4.140625" style="158" customWidth="1"/>
    <col min="100" max="100" width="9.28515625" style="220" customWidth="1"/>
    <col min="101" max="101" width="8.42578125" style="158" customWidth="1"/>
    <col min="102" max="102" width="8.28515625" style="158" customWidth="1"/>
    <col min="103" max="103" width="4.140625" style="158" customWidth="1"/>
    <col min="104" max="104" width="9.28515625" style="220" customWidth="1"/>
    <col min="105" max="105" width="8.42578125" style="158" customWidth="1"/>
    <col min="106" max="106" width="8.28515625" style="158" customWidth="1"/>
    <col min="107" max="107" width="4.140625" style="158" customWidth="1"/>
    <col min="108" max="108" width="9.28515625" style="220" bestFit="1" customWidth="1"/>
    <col min="109" max="109" width="8.42578125" style="158" customWidth="1"/>
    <col min="110" max="110" width="8.28515625" style="158" customWidth="1"/>
    <col min="111" max="111" width="4.140625" style="162" customWidth="1"/>
    <col min="112" max="112" width="9.28515625" style="206" bestFit="1" customWidth="1"/>
    <col min="113" max="113" width="8.42578125" style="162" customWidth="1"/>
    <col min="114" max="16384" width="8.85546875" style="193"/>
  </cols>
  <sheetData>
    <row r="1" spans="1:113" s="162" customFormat="1" ht="33" customHeight="1" x14ac:dyDescent="0.2">
      <c r="A1" s="157"/>
      <c r="B1" s="158"/>
      <c r="C1" s="108"/>
      <c r="D1" s="108"/>
      <c r="E1" s="159"/>
      <c r="F1" s="202"/>
      <c r="G1" s="160"/>
      <c r="H1" s="161"/>
      <c r="I1" s="433"/>
      <c r="J1" s="524" t="s">
        <v>375</v>
      </c>
      <c r="K1" s="525"/>
      <c r="L1" s="525"/>
      <c r="M1" s="526"/>
      <c r="N1" s="515" t="s">
        <v>502</v>
      </c>
      <c r="O1" s="516"/>
      <c r="P1" s="516"/>
      <c r="Q1" s="517"/>
      <c r="R1" s="509" t="s">
        <v>505</v>
      </c>
      <c r="S1" s="510"/>
      <c r="T1" s="510"/>
      <c r="U1" s="511"/>
      <c r="V1" s="509" t="s">
        <v>506</v>
      </c>
      <c r="W1" s="510"/>
      <c r="X1" s="510"/>
      <c r="Y1" s="511"/>
      <c r="Z1" s="509" t="s">
        <v>537</v>
      </c>
      <c r="AA1" s="510"/>
      <c r="AB1" s="510"/>
      <c r="AC1" s="511"/>
      <c r="AD1" s="509" t="s">
        <v>538</v>
      </c>
      <c r="AE1" s="510"/>
      <c r="AF1" s="510"/>
      <c r="AG1" s="511"/>
      <c r="AH1" s="509" t="s">
        <v>539</v>
      </c>
      <c r="AI1" s="510"/>
      <c r="AJ1" s="510"/>
      <c r="AK1" s="511"/>
      <c r="AL1" s="536" t="s">
        <v>619</v>
      </c>
      <c r="AM1" s="537"/>
      <c r="AN1" s="537"/>
      <c r="AO1" s="538"/>
      <c r="AP1" s="536" t="s">
        <v>620</v>
      </c>
      <c r="AQ1" s="537"/>
      <c r="AR1" s="537"/>
      <c r="AS1" s="538"/>
      <c r="AT1" s="536" t="s">
        <v>621</v>
      </c>
      <c r="AU1" s="537"/>
      <c r="AV1" s="537"/>
      <c r="AW1" s="538"/>
      <c r="AX1" s="536" t="s">
        <v>642</v>
      </c>
      <c r="AY1" s="537"/>
      <c r="AZ1" s="537"/>
      <c r="BA1" s="538"/>
      <c r="BB1" s="536" t="s">
        <v>643</v>
      </c>
      <c r="BC1" s="537"/>
      <c r="BD1" s="537"/>
      <c r="BE1" s="538"/>
      <c r="BF1" s="536" t="s">
        <v>644</v>
      </c>
      <c r="BG1" s="537"/>
      <c r="BH1" s="537"/>
      <c r="BI1" s="538"/>
      <c r="BJ1" s="536" t="s">
        <v>683</v>
      </c>
      <c r="BK1" s="537"/>
      <c r="BL1" s="537"/>
      <c r="BM1" s="538"/>
      <c r="BN1" s="536" t="s">
        <v>646</v>
      </c>
      <c r="BO1" s="537"/>
      <c r="BP1" s="537"/>
      <c r="BQ1" s="538"/>
      <c r="BR1" s="536" t="s">
        <v>684</v>
      </c>
      <c r="BS1" s="537"/>
      <c r="BT1" s="537"/>
      <c r="BU1" s="538"/>
      <c r="BV1" s="536" t="s">
        <v>685</v>
      </c>
      <c r="BW1" s="537"/>
      <c r="BX1" s="537"/>
      <c r="BY1" s="538"/>
      <c r="BZ1" s="536" t="s">
        <v>741</v>
      </c>
      <c r="CA1" s="537"/>
      <c r="CB1" s="537"/>
      <c r="CC1" s="538"/>
      <c r="CD1" s="536" t="s">
        <v>742</v>
      </c>
      <c r="CE1" s="537"/>
      <c r="CF1" s="537"/>
      <c r="CG1" s="538"/>
      <c r="CH1" s="486" t="s">
        <v>757</v>
      </c>
      <c r="CI1" s="487"/>
      <c r="CJ1" s="487"/>
      <c r="CK1" s="488"/>
      <c r="CL1" s="545" t="s">
        <v>423</v>
      </c>
      <c r="CM1" s="546"/>
      <c r="CN1" s="546"/>
      <c r="CO1" s="547"/>
      <c r="CP1" s="545" t="s">
        <v>429</v>
      </c>
      <c r="CQ1" s="546"/>
      <c r="CR1" s="546"/>
      <c r="CS1" s="547"/>
      <c r="CT1" s="539" t="s">
        <v>445</v>
      </c>
      <c r="CU1" s="540"/>
      <c r="CV1" s="540"/>
      <c r="CW1" s="541"/>
      <c r="CX1" s="539" t="s">
        <v>446</v>
      </c>
      <c r="CY1" s="540"/>
      <c r="CZ1" s="540"/>
      <c r="DA1" s="541"/>
      <c r="DB1" s="539" t="s">
        <v>447</v>
      </c>
      <c r="DC1" s="540"/>
      <c r="DD1" s="540"/>
      <c r="DE1" s="541"/>
      <c r="DF1" s="480" t="s">
        <v>448</v>
      </c>
      <c r="DG1" s="481"/>
      <c r="DH1" s="481"/>
      <c r="DI1" s="482"/>
    </row>
    <row r="2" spans="1:113" s="162" customFormat="1" ht="15" customHeight="1" x14ac:dyDescent="0.2">
      <c r="A2" s="157"/>
      <c r="B2" s="518" t="s">
        <v>86</v>
      </c>
      <c r="C2" s="519"/>
      <c r="D2" s="519"/>
      <c r="E2" s="519"/>
      <c r="F2" s="519"/>
      <c r="G2" s="530" t="s">
        <v>478</v>
      </c>
      <c r="H2" s="530" t="s">
        <v>151</v>
      </c>
      <c r="I2" s="527" t="s">
        <v>309</v>
      </c>
      <c r="J2" s="533">
        <v>1</v>
      </c>
      <c r="K2" s="163" t="s">
        <v>0</v>
      </c>
      <c r="L2" s="164">
        <v>3.2476851851851847E-2</v>
      </c>
      <c r="M2" s="165">
        <v>1000</v>
      </c>
      <c r="N2" s="512">
        <v>2</v>
      </c>
      <c r="O2" s="340" t="s">
        <v>0</v>
      </c>
      <c r="P2" s="341">
        <v>2.990740740740741E-2</v>
      </c>
      <c r="Q2" s="342">
        <v>1000</v>
      </c>
      <c r="R2" s="512">
        <v>3</v>
      </c>
      <c r="S2" s="340" t="s">
        <v>0</v>
      </c>
      <c r="T2" s="341">
        <v>1.6203703703703703E-2</v>
      </c>
      <c r="U2" s="342">
        <v>1000</v>
      </c>
      <c r="V2" s="512">
        <v>4</v>
      </c>
      <c r="W2" s="340" t="s">
        <v>0</v>
      </c>
      <c r="X2" s="341">
        <v>4.2847222222222224E-2</v>
      </c>
      <c r="Y2" s="342">
        <v>1000</v>
      </c>
      <c r="Z2" s="512">
        <v>5</v>
      </c>
      <c r="AA2" s="340" t="s">
        <v>0</v>
      </c>
      <c r="AB2" s="341">
        <v>1.5509259259259257E-2</v>
      </c>
      <c r="AC2" s="342">
        <v>1000</v>
      </c>
      <c r="AD2" s="512">
        <v>6</v>
      </c>
      <c r="AE2" s="363" t="s">
        <v>0</v>
      </c>
      <c r="AF2" s="341">
        <v>4.0439814814814817E-2</v>
      </c>
      <c r="AG2" s="342">
        <v>1000</v>
      </c>
      <c r="AH2" s="512">
        <v>7</v>
      </c>
      <c r="AI2" s="363" t="s">
        <v>0</v>
      </c>
      <c r="AJ2" s="341">
        <v>4.2094907407407407E-2</v>
      </c>
      <c r="AK2" s="342">
        <v>1000</v>
      </c>
      <c r="AL2" s="512">
        <v>8</v>
      </c>
      <c r="AM2" s="363" t="s">
        <v>0</v>
      </c>
      <c r="AN2" s="341">
        <v>2.3935185185185184E-2</v>
      </c>
      <c r="AO2" s="342">
        <v>1100</v>
      </c>
      <c r="AP2" s="512">
        <v>9</v>
      </c>
      <c r="AQ2" s="340" t="s">
        <v>0</v>
      </c>
      <c r="AR2" s="341">
        <v>3.6539351851851851E-2</v>
      </c>
      <c r="AS2" s="342">
        <v>1100</v>
      </c>
      <c r="AT2" s="512">
        <v>10</v>
      </c>
      <c r="AU2" s="340" t="s">
        <v>0</v>
      </c>
      <c r="AV2" s="341">
        <v>7.4699074074074071E-2</v>
      </c>
      <c r="AW2" s="342">
        <v>1100</v>
      </c>
      <c r="AX2" s="512">
        <v>11</v>
      </c>
      <c r="AY2" s="340" t="s">
        <v>0</v>
      </c>
      <c r="AZ2" s="341">
        <v>1.5335648148148147E-2</v>
      </c>
      <c r="BA2" s="342">
        <v>1050</v>
      </c>
      <c r="BB2" s="512">
        <v>12</v>
      </c>
      <c r="BC2" s="340" t="s">
        <v>0</v>
      </c>
      <c r="BD2" s="341">
        <v>5.0381944444444444E-2</v>
      </c>
      <c r="BE2" s="342">
        <v>1050</v>
      </c>
      <c r="BF2" s="512">
        <v>13</v>
      </c>
      <c r="BG2" s="340" t="s">
        <v>0</v>
      </c>
      <c r="BH2" s="341">
        <v>3.2002314814814817E-2</v>
      </c>
      <c r="BI2" s="342">
        <v>1000</v>
      </c>
      <c r="BJ2" s="512">
        <v>14</v>
      </c>
      <c r="BK2" s="340" t="s">
        <v>0</v>
      </c>
      <c r="BL2" s="341">
        <v>1.5578703703703704E-2</v>
      </c>
      <c r="BM2" s="342">
        <v>1000</v>
      </c>
      <c r="BN2" s="512">
        <v>15</v>
      </c>
      <c r="BO2" s="340" t="s">
        <v>0</v>
      </c>
      <c r="BP2" s="341">
        <v>4.1886574074074069E-2</v>
      </c>
      <c r="BQ2" s="342">
        <v>1000</v>
      </c>
      <c r="BR2" s="512">
        <v>16</v>
      </c>
      <c r="BS2" s="340" t="s">
        <v>0</v>
      </c>
      <c r="BT2" s="341">
        <v>5.3993055555555558E-2</v>
      </c>
      <c r="BU2" s="342">
        <v>1000</v>
      </c>
      <c r="BV2" s="512">
        <v>17</v>
      </c>
      <c r="BW2" s="340" t="s">
        <v>0</v>
      </c>
      <c r="BX2" s="341">
        <v>4.0613425925925928E-2</v>
      </c>
      <c r="BY2" s="342">
        <v>1000</v>
      </c>
      <c r="BZ2" s="512">
        <v>18</v>
      </c>
      <c r="CA2" s="340" t="s">
        <v>0</v>
      </c>
      <c r="CB2" s="341">
        <v>2.298611111111111E-2</v>
      </c>
      <c r="CC2" s="342">
        <v>1000</v>
      </c>
      <c r="CD2" s="512">
        <v>19</v>
      </c>
      <c r="CE2" s="340" t="s">
        <v>0</v>
      </c>
      <c r="CF2" s="341">
        <v>2.8807870370370373E-2</v>
      </c>
      <c r="CG2" s="342">
        <v>1000</v>
      </c>
      <c r="CH2" s="512">
        <v>20</v>
      </c>
      <c r="CI2" s="340" t="s">
        <v>0</v>
      </c>
      <c r="CJ2" s="341">
        <v>3.3310185185185186E-2</v>
      </c>
      <c r="CK2" s="342">
        <v>1000</v>
      </c>
      <c r="CL2" s="542">
        <v>21</v>
      </c>
      <c r="CM2" s="413" t="s">
        <v>0</v>
      </c>
      <c r="CN2" s="290">
        <v>1.3194444444444444E-2</v>
      </c>
      <c r="CO2" s="291">
        <v>1000</v>
      </c>
      <c r="CP2" s="542">
        <v>22</v>
      </c>
      <c r="CQ2" s="413" t="s">
        <v>0</v>
      </c>
      <c r="CR2" s="290">
        <v>5.6435185185185179E-2</v>
      </c>
      <c r="CS2" s="291">
        <v>1000</v>
      </c>
      <c r="CT2" s="542">
        <v>23</v>
      </c>
      <c r="CU2" s="413" t="s">
        <v>0</v>
      </c>
      <c r="CV2" s="290">
        <v>3.363425925925926E-2</v>
      </c>
      <c r="CW2" s="291">
        <v>1000</v>
      </c>
      <c r="CX2" s="542">
        <v>24</v>
      </c>
      <c r="CY2" s="413" t="s">
        <v>0</v>
      </c>
      <c r="CZ2" s="290">
        <v>1.3923611111111111E-2</v>
      </c>
      <c r="DA2" s="291">
        <v>1000</v>
      </c>
      <c r="DB2" s="542">
        <v>25</v>
      </c>
      <c r="DC2" s="413" t="s">
        <v>0</v>
      </c>
      <c r="DD2" s="290">
        <v>5.1944444444444439E-2</v>
      </c>
      <c r="DE2" s="291">
        <v>1000</v>
      </c>
      <c r="DF2" s="542">
        <v>26</v>
      </c>
      <c r="DG2" s="190" t="s">
        <v>0</v>
      </c>
      <c r="DH2" s="238">
        <v>4.2719907407407408E-2</v>
      </c>
      <c r="DI2" s="239">
        <v>1000</v>
      </c>
    </row>
    <row r="3" spans="1:113" s="162" customFormat="1" ht="15" customHeight="1" x14ac:dyDescent="0.2">
      <c r="A3" s="157"/>
      <c r="B3" s="520"/>
      <c r="C3" s="521"/>
      <c r="D3" s="521"/>
      <c r="E3" s="521"/>
      <c r="F3" s="521"/>
      <c r="G3" s="531"/>
      <c r="H3" s="531"/>
      <c r="I3" s="528"/>
      <c r="J3" s="534"/>
      <c r="K3" s="167" t="s">
        <v>1</v>
      </c>
      <c r="L3" s="168">
        <v>2.5694444444444447E-2</v>
      </c>
      <c r="M3" s="169">
        <v>800</v>
      </c>
      <c r="N3" s="513"/>
      <c r="O3" s="343" t="s">
        <v>1</v>
      </c>
      <c r="P3" s="344">
        <v>3.3333333333333333E-2</v>
      </c>
      <c r="Q3" s="345">
        <v>800</v>
      </c>
      <c r="R3" s="513"/>
      <c r="S3" s="343" t="s">
        <v>1</v>
      </c>
      <c r="T3" s="344">
        <v>1.255787037037037E-2</v>
      </c>
      <c r="U3" s="345">
        <v>800</v>
      </c>
      <c r="V3" s="513"/>
      <c r="W3" s="343" t="s">
        <v>1</v>
      </c>
      <c r="X3" s="344">
        <v>4.0601851851851854E-2</v>
      </c>
      <c r="Y3" s="345">
        <v>800</v>
      </c>
      <c r="Z3" s="513"/>
      <c r="AA3" s="343" t="s">
        <v>1</v>
      </c>
      <c r="AB3" s="344">
        <v>1.4837962962962963E-2</v>
      </c>
      <c r="AC3" s="364">
        <v>800</v>
      </c>
      <c r="AD3" s="513"/>
      <c r="AE3" s="365" t="s">
        <v>1</v>
      </c>
      <c r="AF3" s="344">
        <v>3.2581018518518516E-2</v>
      </c>
      <c r="AG3" s="364">
        <v>800</v>
      </c>
      <c r="AH3" s="513"/>
      <c r="AI3" s="365" t="s">
        <v>1</v>
      </c>
      <c r="AJ3" s="344">
        <v>3.6145833333333328E-2</v>
      </c>
      <c r="AK3" s="364">
        <v>800</v>
      </c>
      <c r="AL3" s="513"/>
      <c r="AM3" s="365" t="s">
        <v>1</v>
      </c>
      <c r="AN3" s="344">
        <v>2.2766203703703702E-2</v>
      </c>
      <c r="AO3" s="364">
        <v>880.00000000000011</v>
      </c>
      <c r="AP3" s="513"/>
      <c r="AQ3" s="343" t="s">
        <v>1</v>
      </c>
      <c r="AR3" s="344">
        <v>3.5694444444444445E-2</v>
      </c>
      <c r="AS3" s="345">
        <v>880.00000000000011</v>
      </c>
      <c r="AT3" s="513"/>
      <c r="AU3" s="343" t="s">
        <v>1</v>
      </c>
      <c r="AV3" s="344">
        <v>6.8622685185185189E-2</v>
      </c>
      <c r="AW3" s="345">
        <v>748.00000000000011</v>
      </c>
      <c r="AX3" s="513"/>
      <c r="AY3" s="343" t="s">
        <v>1</v>
      </c>
      <c r="AZ3" s="344">
        <v>1.4606481481481482E-2</v>
      </c>
      <c r="BA3" s="345">
        <v>840</v>
      </c>
      <c r="BB3" s="513"/>
      <c r="BC3" s="343" t="s">
        <v>1</v>
      </c>
      <c r="BD3" s="344">
        <v>4.0925925925925928E-2</v>
      </c>
      <c r="BE3" s="345">
        <v>840</v>
      </c>
      <c r="BF3" s="513"/>
      <c r="BG3" s="343" t="s">
        <v>1</v>
      </c>
      <c r="BH3" s="344">
        <v>3.2673611111111105E-2</v>
      </c>
      <c r="BI3" s="364">
        <v>800</v>
      </c>
      <c r="BJ3" s="513"/>
      <c r="BK3" s="343" t="s">
        <v>1</v>
      </c>
      <c r="BL3" s="344">
        <v>2.0497685185185185E-2</v>
      </c>
      <c r="BM3" s="364">
        <v>800</v>
      </c>
      <c r="BN3" s="513"/>
      <c r="BO3" s="343" t="s">
        <v>1</v>
      </c>
      <c r="BP3" s="344">
        <v>4.071759259259259E-2</v>
      </c>
      <c r="BQ3" s="345">
        <v>800</v>
      </c>
      <c r="BR3" s="513"/>
      <c r="BS3" s="343" t="s">
        <v>1</v>
      </c>
      <c r="BT3" s="344">
        <v>4.8842592592592597E-2</v>
      </c>
      <c r="BU3" s="345">
        <v>800</v>
      </c>
      <c r="BV3" s="513"/>
      <c r="BW3" s="343" t="s">
        <v>1</v>
      </c>
      <c r="BX3" s="344">
        <v>4.9791666666666672E-2</v>
      </c>
      <c r="BY3" s="345">
        <v>800</v>
      </c>
      <c r="BZ3" s="513"/>
      <c r="CA3" s="343" t="s">
        <v>1</v>
      </c>
      <c r="CB3" s="344">
        <v>2.6215277777777778E-2</v>
      </c>
      <c r="CC3" s="345">
        <v>800</v>
      </c>
      <c r="CD3" s="513"/>
      <c r="CE3" s="343" t="s">
        <v>1</v>
      </c>
      <c r="CF3" s="344">
        <v>3.2754629629629627E-2</v>
      </c>
      <c r="CG3" s="345">
        <v>800</v>
      </c>
      <c r="CH3" s="513"/>
      <c r="CI3" s="343" t="s">
        <v>1</v>
      </c>
      <c r="CJ3" s="344">
        <v>2.6840277777777779E-2</v>
      </c>
      <c r="CK3" s="345">
        <v>800</v>
      </c>
      <c r="CL3" s="543"/>
      <c r="CM3" s="292" t="s">
        <v>1</v>
      </c>
      <c r="CN3" s="293">
        <v>9.7106481481481471E-3</v>
      </c>
      <c r="CO3" s="294">
        <v>800</v>
      </c>
      <c r="CP3" s="543"/>
      <c r="CQ3" s="292" t="s">
        <v>1</v>
      </c>
      <c r="CR3" s="293">
        <v>4.0949074074074075E-2</v>
      </c>
      <c r="CS3" s="294">
        <v>800</v>
      </c>
      <c r="CT3" s="543"/>
      <c r="CU3" s="292" t="s">
        <v>1</v>
      </c>
      <c r="CV3" s="293">
        <v>3.6874999999999998E-2</v>
      </c>
      <c r="CW3" s="294">
        <v>800</v>
      </c>
      <c r="CX3" s="543"/>
      <c r="CY3" s="292" t="s">
        <v>1</v>
      </c>
      <c r="CZ3" s="293">
        <v>1.5706018518518518E-2</v>
      </c>
      <c r="DA3" s="294">
        <v>800</v>
      </c>
      <c r="DB3" s="543"/>
      <c r="DC3" s="292" t="s">
        <v>1</v>
      </c>
      <c r="DD3" s="293">
        <v>4.6666666666666669E-2</v>
      </c>
      <c r="DE3" s="294">
        <v>800</v>
      </c>
      <c r="DF3" s="543"/>
      <c r="DG3" s="195" t="s">
        <v>1</v>
      </c>
      <c r="DH3" s="191">
        <v>4.1516203703703701E-2</v>
      </c>
      <c r="DI3" s="124">
        <v>800</v>
      </c>
    </row>
    <row r="4" spans="1:113" s="162" customFormat="1" ht="15" customHeight="1" x14ac:dyDescent="0.2">
      <c r="A4" s="157"/>
      <c r="B4" s="520"/>
      <c r="C4" s="521"/>
      <c r="D4" s="521"/>
      <c r="E4" s="521"/>
      <c r="F4" s="521"/>
      <c r="G4" s="531"/>
      <c r="H4" s="531"/>
      <c r="I4" s="528"/>
      <c r="J4" s="534"/>
      <c r="K4" s="167" t="s">
        <v>155</v>
      </c>
      <c r="L4" s="168">
        <v>2.8530092592592593E-2</v>
      </c>
      <c r="M4" s="169">
        <v>560</v>
      </c>
      <c r="N4" s="513"/>
      <c r="O4" s="343" t="s">
        <v>155</v>
      </c>
      <c r="P4" s="344">
        <v>2.2546296296296297E-2</v>
      </c>
      <c r="Q4" s="345">
        <v>700</v>
      </c>
      <c r="R4" s="513"/>
      <c r="S4" s="343" t="s">
        <v>155</v>
      </c>
      <c r="T4" s="344">
        <v>1.1168981481481481E-2</v>
      </c>
      <c r="U4" s="345">
        <v>700</v>
      </c>
      <c r="V4" s="513"/>
      <c r="W4" s="343" t="s">
        <v>155</v>
      </c>
      <c r="X4" s="344">
        <v>3.7743055555555557E-2</v>
      </c>
      <c r="Y4" s="345">
        <v>700</v>
      </c>
      <c r="Z4" s="513"/>
      <c r="AA4" s="343" t="s">
        <v>155</v>
      </c>
      <c r="AB4" s="344">
        <v>1.6087962962962964E-2</v>
      </c>
      <c r="AC4" s="345">
        <v>700</v>
      </c>
      <c r="AD4" s="513"/>
      <c r="AE4" s="365" t="s">
        <v>155</v>
      </c>
      <c r="AF4" s="344">
        <v>3.1608796296296295E-2</v>
      </c>
      <c r="AG4" s="345">
        <v>700</v>
      </c>
      <c r="AH4" s="513"/>
      <c r="AI4" s="365" t="s">
        <v>155</v>
      </c>
      <c r="AJ4" s="344">
        <v>2.9953703703703705E-2</v>
      </c>
      <c r="AK4" s="345">
        <v>700</v>
      </c>
      <c r="AL4" s="513"/>
      <c r="AM4" s="365" t="s">
        <v>155</v>
      </c>
      <c r="AN4" s="344">
        <v>2.390046296296296E-2</v>
      </c>
      <c r="AO4" s="345">
        <v>693</v>
      </c>
      <c r="AP4" s="513"/>
      <c r="AQ4" s="343" t="s">
        <v>155</v>
      </c>
      <c r="AR4" s="344">
        <v>3.3194444444444443E-2</v>
      </c>
      <c r="AS4" s="345">
        <v>770.00000000000011</v>
      </c>
      <c r="AT4" s="513"/>
      <c r="AU4" s="343" t="s">
        <v>155</v>
      </c>
      <c r="AV4" s="344">
        <v>6.2476851851851846E-2</v>
      </c>
      <c r="AW4" s="345">
        <v>880.00000000000011</v>
      </c>
      <c r="AX4" s="513"/>
      <c r="AY4" s="343" t="s">
        <v>155</v>
      </c>
      <c r="AZ4" s="344">
        <v>1.0150462962962964E-2</v>
      </c>
      <c r="BA4" s="345">
        <v>735</v>
      </c>
      <c r="BB4" s="513"/>
      <c r="BC4" s="343" t="s">
        <v>155</v>
      </c>
      <c r="BD4" s="344">
        <v>3.412037037037037E-2</v>
      </c>
      <c r="BE4" s="345">
        <v>735</v>
      </c>
      <c r="BF4" s="513"/>
      <c r="BG4" s="343" t="s">
        <v>155</v>
      </c>
      <c r="BH4" s="344">
        <v>2.6180555555555558E-2</v>
      </c>
      <c r="BI4" s="345">
        <v>700</v>
      </c>
      <c r="BJ4" s="513"/>
      <c r="BK4" s="343" t="s">
        <v>155</v>
      </c>
      <c r="BL4" s="344">
        <v>2.1041666666666667E-2</v>
      </c>
      <c r="BM4" s="345">
        <v>700</v>
      </c>
      <c r="BN4" s="513"/>
      <c r="BO4" s="343" t="s">
        <v>155</v>
      </c>
      <c r="BP4" s="344">
        <v>3.4756944444444444E-2</v>
      </c>
      <c r="BQ4" s="345">
        <v>700</v>
      </c>
      <c r="BR4" s="513"/>
      <c r="BS4" s="343" t="s">
        <v>155</v>
      </c>
      <c r="BT4" s="344">
        <v>4.927083333333334E-2</v>
      </c>
      <c r="BU4" s="345">
        <v>700</v>
      </c>
      <c r="BV4" s="513"/>
      <c r="BW4" s="343" t="s">
        <v>155</v>
      </c>
      <c r="BX4" s="344">
        <v>4.1273148148148149E-2</v>
      </c>
      <c r="BY4" s="345">
        <v>700</v>
      </c>
      <c r="BZ4" s="513"/>
      <c r="CA4" s="343" t="s">
        <v>155</v>
      </c>
      <c r="CB4" s="344">
        <v>2.0671296296296295E-2</v>
      </c>
      <c r="CC4" s="345">
        <v>700</v>
      </c>
      <c r="CD4" s="513"/>
      <c r="CE4" s="343" t="s">
        <v>155</v>
      </c>
      <c r="CF4" s="344">
        <v>3.142361111111111E-2</v>
      </c>
      <c r="CG4" s="345">
        <v>700</v>
      </c>
      <c r="CH4" s="513"/>
      <c r="CI4" s="343" t="s">
        <v>155</v>
      </c>
      <c r="CJ4" s="344">
        <v>3.4583333333333334E-2</v>
      </c>
      <c r="CK4" s="345">
        <v>560</v>
      </c>
      <c r="CL4" s="543"/>
      <c r="CM4" s="292" t="s">
        <v>155</v>
      </c>
      <c r="CN4" s="293">
        <v>9.0277777777777787E-3</v>
      </c>
      <c r="CO4" s="294">
        <v>700</v>
      </c>
      <c r="CP4" s="543"/>
      <c r="CQ4" s="292" t="s">
        <v>155</v>
      </c>
      <c r="CR4" s="293">
        <v>4.1689814814814818E-2</v>
      </c>
      <c r="CS4" s="294">
        <v>700</v>
      </c>
      <c r="CT4" s="543"/>
      <c r="CU4" s="292" t="s">
        <v>155</v>
      </c>
      <c r="CV4" s="293">
        <v>3.5682870370370372E-2</v>
      </c>
      <c r="CW4" s="294">
        <v>700</v>
      </c>
      <c r="CX4" s="543"/>
      <c r="CY4" s="292" t="s">
        <v>155</v>
      </c>
      <c r="CZ4" s="293">
        <v>1.0243055555555556E-2</v>
      </c>
      <c r="DA4" s="294">
        <v>700</v>
      </c>
      <c r="DB4" s="543"/>
      <c r="DC4" s="292" t="s">
        <v>155</v>
      </c>
      <c r="DD4" s="293">
        <v>2.7175925925925926E-2</v>
      </c>
      <c r="DE4" s="294">
        <v>700</v>
      </c>
      <c r="DF4" s="543"/>
      <c r="DG4" s="195" t="s">
        <v>155</v>
      </c>
      <c r="DH4" s="191">
        <v>3.6400462962962961E-2</v>
      </c>
      <c r="DI4" s="124">
        <v>700</v>
      </c>
    </row>
    <row r="5" spans="1:113" s="162" customFormat="1" ht="15" customHeight="1" x14ac:dyDescent="0.2">
      <c r="A5" s="157"/>
      <c r="B5" s="520"/>
      <c r="C5" s="521"/>
      <c r="D5" s="521"/>
      <c r="E5" s="521"/>
      <c r="F5" s="521"/>
      <c r="G5" s="531"/>
      <c r="H5" s="531"/>
      <c r="I5" s="528"/>
      <c r="J5" s="534"/>
      <c r="K5" s="167"/>
      <c r="L5" s="168"/>
      <c r="M5" s="169"/>
      <c r="N5" s="513"/>
      <c r="O5" s="343"/>
      <c r="P5" s="344"/>
      <c r="Q5" s="345"/>
      <c r="R5" s="513"/>
      <c r="S5" s="343" t="s">
        <v>169</v>
      </c>
      <c r="T5" s="344">
        <v>0</v>
      </c>
      <c r="U5" s="345">
        <v>0</v>
      </c>
      <c r="V5" s="513"/>
      <c r="W5" s="343" t="s">
        <v>169</v>
      </c>
      <c r="X5" s="344">
        <v>0</v>
      </c>
      <c r="Y5" s="345">
        <v>0</v>
      </c>
      <c r="Z5" s="513"/>
      <c r="AA5" s="343" t="s">
        <v>169</v>
      </c>
      <c r="AB5" s="344" t="s">
        <v>536</v>
      </c>
      <c r="AC5" s="345">
        <v>0</v>
      </c>
      <c r="AD5" s="513"/>
      <c r="AE5" s="365" t="s">
        <v>169</v>
      </c>
      <c r="AF5" s="344">
        <v>3.8275462962962963E-2</v>
      </c>
      <c r="AG5" s="345">
        <v>540</v>
      </c>
      <c r="AH5" s="513"/>
      <c r="AI5" s="365" t="s">
        <v>169</v>
      </c>
      <c r="AJ5" s="344">
        <v>3.4143518518518517E-2</v>
      </c>
      <c r="AK5" s="345">
        <v>540</v>
      </c>
      <c r="AL5" s="513"/>
      <c r="AM5" s="365" t="s">
        <v>169</v>
      </c>
      <c r="AN5" s="344">
        <v>2.2870370370370371E-2</v>
      </c>
      <c r="AO5" s="345">
        <v>660</v>
      </c>
      <c r="AP5" s="513"/>
      <c r="AQ5" s="343" t="s">
        <v>169</v>
      </c>
      <c r="AR5" s="344">
        <v>3.6689814814814821E-2</v>
      </c>
      <c r="AS5" s="345">
        <v>660</v>
      </c>
      <c r="AT5" s="513"/>
      <c r="AU5" s="343" t="s">
        <v>169</v>
      </c>
      <c r="AV5" s="344">
        <v>5.5983796296296295E-2</v>
      </c>
      <c r="AW5" s="345">
        <v>770.00000000000011</v>
      </c>
      <c r="AX5" s="513"/>
      <c r="AY5" s="343" t="s">
        <v>169</v>
      </c>
      <c r="AZ5" s="344">
        <v>1.2025462962962962E-2</v>
      </c>
      <c r="BA5" s="345">
        <v>630</v>
      </c>
      <c r="BB5" s="513"/>
      <c r="BC5" s="343" t="s">
        <v>169</v>
      </c>
      <c r="BD5" s="344">
        <v>3.2314814814814817E-2</v>
      </c>
      <c r="BE5" s="345">
        <v>630</v>
      </c>
      <c r="BF5" s="513"/>
      <c r="BG5" s="343" t="s">
        <v>169</v>
      </c>
      <c r="BH5" s="344">
        <v>2.4432870370370369E-2</v>
      </c>
      <c r="BI5" s="345">
        <v>600</v>
      </c>
      <c r="BJ5" s="513"/>
      <c r="BK5" s="343"/>
      <c r="BL5" s="344"/>
      <c r="BM5" s="345"/>
      <c r="BN5" s="513"/>
      <c r="BO5" s="343"/>
      <c r="BP5" s="344"/>
      <c r="BQ5" s="345"/>
      <c r="BR5" s="513"/>
      <c r="BS5" s="343"/>
      <c r="BT5" s="344"/>
      <c r="BU5" s="345"/>
      <c r="BV5" s="513"/>
      <c r="BW5" s="343"/>
      <c r="BX5" s="344"/>
      <c r="BY5" s="345"/>
      <c r="BZ5" s="513"/>
      <c r="CA5" s="343" t="s">
        <v>169</v>
      </c>
      <c r="CB5" s="344">
        <v>2.6655092592592591E-2</v>
      </c>
      <c r="CC5" s="345">
        <v>540</v>
      </c>
      <c r="CD5" s="513"/>
      <c r="CE5" s="343" t="s">
        <v>169</v>
      </c>
      <c r="CF5" s="344">
        <v>3.3981481481481481E-2</v>
      </c>
      <c r="CG5" s="345">
        <v>540</v>
      </c>
      <c r="CH5" s="513"/>
      <c r="CI5" s="343"/>
      <c r="CJ5" s="344"/>
      <c r="CK5" s="345"/>
      <c r="CL5" s="543"/>
      <c r="CM5" s="292"/>
      <c r="CN5" s="293"/>
      <c r="CO5" s="294"/>
      <c r="CP5" s="543"/>
      <c r="CQ5" s="292" t="s">
        <v>169</v>
      </c>
      <c r="CR5" s="293" t="s">
        <v>398</v>
      </c>
      <c r="CS5" s="294">
        <v>540</v>
      </c>
      <c r="CT5" s="543"/>
      <c r="CU5" s="292"/>
      <c r="CV5" s="293"/>
      <c r="CW5" s="294"/>
      <c r="CX5" s="543"/>
      <c r="CY5" s="292"/>
      <c r="CZ5" s="293"/>
      <c r="DA5" s="294"/>
      <c r="DB5" s="543"/>
      <c r="DC5" s="292"/>
      <c r="DD5" s="293"/>
      <c r="DE5" s="294"/>
      <c r="DF5" s="543"/>
      <c r="DG5" s="195"/>
      <c r="DH5" s="191"/>
      <c r="DI5" s="124"/>
    </row>
    <row r="6" spans="1:113" s="162" customFormat="1" ht="15" customHeight="1" x14ac:dyDescent="0.2">
      <c r="A6" s="157"/>
      <c r="B6" s="520"/>
      <c r="C6" s="521"/>
      <c r="D6" s="521"/>
      <c r="E6" s="521"/>
      <c r="F6" s="521"/>
      <c r="G6" s="531"/>
      <c r="H6" s="531"/>
      <c r="I6" s="528"/>
      <c r="J6" s="534"/>
      <c r="K6" s="167"/>
      <c r="L6" s="168"/>
      <c r="M6" s="169"/>
      <c r="N6" s="513"/>
      <c r="O6" s="343"/>
      <c r="P6" s="344"/>
      <c r="Q6" s="345"/>
      <c r="R6" s="513"/>
      <c r="S6" s="343"/>
      <c r="T6" s="344"/>
      <c r="U6" s="345"/>
      <c r="V6" s="513"/>
      <c r="W6" s="343"/>
      <c r="X6" s="344"/>
      <c r="Y6" s="345"/>
      <c r="Z6" s="513"/>
      <c r="AA6" s="292" t="s">
        <v>170</v>
      </c>
      <c r="AB6" s="293" t="e">
        <v>#REF!</v>
      </c>
      <c r="AC6" s="294" t="e">
        <v>#REF!</v>
      </c>
      <c r="AD6" s="513"/>
      <c r="AE6" s="295" t="s">
        <v>170</v>
      </c>
      <c r="AF6" s="293" t="e">
        <v>#REF!</v>
      </c>
      <c r="AG6" s="294" t="e">
        <v>#REF!</v>
      </c>
      <c r="AH6" s="513"/>
      <c r="AI6" s="295" t="s">
        <v>170</v>
      </c>
      <c r="AJ6" s="293" t="e">
        <v>#REF!</v>
      </c>
      <c r="AK6" s="294"/>
      <c r="AL6" s="513"/>
      <c r="AM6" s="365" t="s">
        <v>170</v>
      </c>
      <c r="AN6" s="344">
        <v>1.5659722222222224E-2</v>
      </c>
      <c r="AO6" s="345">
        <v>550</v>
      </c>
      <c r="AP6" s="513"/>
      <c r="AQ6" s="343" t="s">
        <v>170</v>
      </c>
      <c r="AR6" s="344">
        <v>0</v>
      </c>
      <c r="AS6" s="345">
        <v>0</v>
      </c>
      <c r="AT6" s="513"/>
      <c r="AU6" s="343" t="s">
        <v>170</v>
      </c>
      <c r="AV6" s="344">
        <v>4.6956018518518522E-2</v>
      </c>
      <c r="AW6" s="345">
        <v>660</v>
      </c>
      <c r="AX6" s="513"/>
      <c r="AY6" s="343" t="s">
        <v>170</v>
      </c>
      <c r="AZ6" s="344">
        <v>8.5879629629629622E-3</v>
      </c>
      <c r="BA6" s="345">
        <v>525</v>
      </c>
      <c r="BB6" s="513"/>
      <c r="BC6" s="343" t="s">
        <v>170</v>
      </c>
      <c r="BD6" s="344">
        <v>2.0949074074074075E-2</v>
      </c>
      <c r="BE6" s="345">
        <v>525</v>
      </c>
      <c r="BF6" s="513"/>
      <c r="BG6" s="343" t="s">
        <v>170</v>
      </c>
      <c r="BH6" s="344">
        <v>1.818287037037037E-2</v>
      </c>
      <c r="BI6" s="345">
        <v>500</v>
      </c>
      <c r="BJ6" s="513"/>
      <c r="BK6" s="343"/>
      <c r="BL6" s="344"/>
      <c r="BM6" s="345"/>
      <c r="BN6" s="513"/>
      <c r="BO6" s="343"/>
      <c r="BP6" s="344"/>
      <c r="BQ6" s="345"/>
      <c r="BR6" s="513"/>
      <c r="BS6" s="343"/>
      <c r="BT6" s="344"/>
      <c r="BU6" s="345"/>
      <c r="BV6" s="513"/>
      <c r="BW6" s="343"/>
      <c r="BX6" s="344"/>
      <c r="BY6" s="345"/>
      <c r="BZ6" s="513"/>
      <c r="CA6" s="343" t="s">
        <v>170</v>
      </c>
      <c r="CB6" s="344" t="e">
        <v>#REF!</v>
      </c>
      <c r="CC6" s="345" t="e">
        <v>#REF!</v>
      </c>
      <c r="CD6" s="513"/>
      <c r="CE6" s="343"/>
      <c r="CF6" s="344"/>
      <c r="CG6" s="345"/>
      <c r="CH6" s="513"/>
      <c r="CI6" s="343"/>
      <c r="CJ6" s="344"/>
      <c r="CK6" s="345"/>
      <c r="CL6" s="543"/>
      <c r="CM6" s="292"/>
      <c r="CN6" s="293"/>
      <c r="CO6" s="294"/>
      <c r="CP6" s="543"/>
      <c r="CQ6" s="292"/>
      <c r="CR6" s="293"/>
      <c r="CS6" s="294"/>
      <c r="CT6" s="543"/>
      <c r="CU6" s="292"/>
      <c r="CV6" s="293"/>
      <c r="CW6" s="294"/>
      <c r="CX6" s="543"/>
      <c r="CY6" s="292"/>
      <c r="CZ6" s="293"/>
      <c r="DA6" s="294"/>
      <c r="DB6" s="543"/>
      <c r="DC6" s="292"/>
      <c r="DD6" s="293"/>
      <c r="DE6" s="294"/>
      <c r="DF6" s="543"/>
      <c r="DG6" s="195"/>
      <c r="DH6" s="191"/>
      <c r="DI6" s="124"/>
    </row>
    <row r="7" spans="1:113" s="162" customFormat="1" ht="15" customHeight="1" x14ac:dyDescent="0.2">
      <c r="A7" s="157"/>
      <c r="B7" s="522"/>
      <c r="C7" s="523"/>
      <c r="D7" s="523"/>
      <c r="E7" s="523"/>
      <c r="F7" s="523"/>
      <c r="G7" s="532"/>
      <c r="H7" s="532"/>
      <c r="I7" s="529"/>
      <c r="J7" s="535"/>
      <c r="K7" s="176"/>
      <c r="L7" s="177"/>
      <c r="M7" s="178"/>
      <c r="N7" s="514"/>
      <c r="O7" s="346"/>
      <c r="P7" s="347"/>
      <c r="Q7" s="348"/>
      <c r="R7" s="514"/>
      <c r="S7" s="346"/>
      <c r="T7" s="347"/>
      <c r="U7" s="348"/>
      <c r="V7" s="514"/>
      <c r="W7" s="346"/>
      <c r="X7" s="347"/>
      <c r="Y7" s="348"/>
      <c r="Z7" s="514"/>
      <c r="AA7" s="414"/>
      <c r="AB7" s="414"/>
      <c r="AC7" s="414"/>
      <c r="AD7" s="514"/>
      <c r="AE7" s="414"/>
      <c r="AF7" s="414"/>
      <c r="AG7" s="414"/>
      <c r="AH7" s="514"/>
      <c r="AI7" s="414"/>
      <c r="AJ7" s="414"/>
      <c r="AK7" s="294"/>
      <c r="AL7" s="514"/>
      <c r="AM7" s="365"/>
      <c r="AN7" s="344"/>
      <c r="AO7" s="345"/>
      <c r="AP7" s="514"/>
      <c r="AQ7" s="343"/>
      <c r="AR7" s="344"/>
      <c r="AS7" s="345"/>
      <c r="AT7" s="514"/>
      <c r="AU7" s="347"/>
      <c r="AV7" s="567"/>
      <c r="AW7" s="348"/>
      <c r="AX7" s="514"/>
      <c r="AY7" s="347"/>
      <c r="AZ7" s="567"/>
      <c r="BA7" s="348"/>
      <c r="BB7" s="514"/>
      <c r="BC7" s="347"/>
      <c r="BD7" s="567"/>
      <c r="BE7" s="348"/>
      <c r="BF7" s="514"/>
      <c r="BG7" s="343"/>
      <c r="BH7" s="344"/>
      <c r="BI7" s="345"/>
      <c r="BJ7" s="514"/>
      <c r="BK7" s="343"/>
      <c r="BL7" s="344"/>
      <c r="BM7" s="345"/>
      <c r="BN7" s="514"/>
      <c r="BO7" s="347"/>
      <c r="BP7" s="567"/>
      <c r="BQ7" s="348"/>
      <c r="BR7" s="514"/>
      <c r="BS7" s="347"/>
      <c r="BT7" s="567"/>
      <c r="BU7" s="348"/>
      <c r="BV7" s="514"/>
      <c r="BW7" s="414"/>
      <c r="BX7" s="414"/>
      <c r="BY7" s="345"/>
      <c r="BZ7" s="514"/>
      <c r="CA7" s="414"/>
      <c r="CB7" s="414"/>
      <c r="CC7" s="345"/>
      <c r="CD7" s="514"/>
      <c r="CE7" s="414"/>
      <c r="CF7" s="414"/>
      <c r="CG7" s="345"/>
      <c r="CH7" s="514"/>
      <c r="CI7" s="414"/>
      <c r="CJ7" s="414"/>
      <c r="CK7" s="345"/>
      <c r="CL7" s="544"/>
      <c r="CM7" s="292"/>
      <c r="CN7" s="293"/>
      <c r="CO7" s="294"/>
      <c r="CP7" s="544"/>
      <c r="CQ7" s="292"/>
      <c r="CR7" s="293"/>
      <c r="CS7" s="294"/>
      <c r="CT7" s="544"/>
      <c r="CU7" s="292"/>
      <c r="CV7" s="293"/>
      <c r="CW7" s="294"/>
      <c r="CX7" s="544"/>
      <c r="CY7" s="292"/>
      <c r="CZ7" s="293"/>
      <c r="DA7" s="294"/>
      <c r="DB7" s="544"/>
      <c r="DC7" s="292"/>
      <c r="DD7" s="293"/>
      <c r="DE7" s="294"/>
      <c r="DF7" s="544"/>
      <c r="DG7" s="195"/>
      <c r="DH7" s="191"/>
      <c r="DI7" s="124"/>
    </row>
    <row r="8" spans="1:113" ht="15" hidden="1" customHeight="1" x14ac:dyDescent="0.3">
      <c r="B8" s="180"/>
      <c r="C8" s="181"/>
      <c r="D8" s="181"/>
      <c r="E8" s="182"/>
      <c r="F8" s="180"/>
      <c r="G8" s="183"/>
      <c r="H8" s="183"/>
      <c r="I8" s="434"/>
      <c r="J8" s="405"/>
      <c r="K8" s="184"/>
      <c r="L8" s="185"/>
      <c r="M8" s="186">
        <v>2000</v>
      </c>
      <c r="N8" s="170"/>
      <c r="O8" s="187"/>
      <c r="P8" s="188"/>
      <c r="Q8" s="186">
        <v>2000</v>
      </c>
      <c r="R8" s="170"/>
      <c r="S8" s="187"/>
      <c r="T8" s="188"/>
      <c r="U8" s="186">
        <v>2000</v>
      </c>
      <c r="V8" s="170"/>
      <c r="W8" s="187"/>
      <c r="X8" s="188"/>
      <c r="Y8" s="186">
        <v>2000</v>
      </c>
      <c r="Z8" s="170"/>
      <c r="AA8" s="187"/>
      <c r="AB8" s="188"/>
      <c r="AC8" s="186">
        <v>2000</v>
      </c>
      <c r="AD8" s="170"/>
      <c r="AE8" s="173"/>
      <c r="AF8" s="188"/>
      <c r="AG8" s="186">
        <v>2000</v>
      </c>
      <c r="AH8" s="170"/>
      <c r="AI8" s="173"/>
      <c r="AJ8" s="171"/>
      <c r="AK8" s="186">
        <v>2000</v>
      </c>
      <c r="AL8" s="170"/>
      <c r="AM8" s="173"/>
      <c r="AN8" s="189"/>
      <c r="AO8" s="186">
        <v>2200</v>
      </c>
      <c r="AP8" s="170"/>
      <c r="AQ8" s="415"/>
      <c r="AR8" s="189"/>
      <c r="AS8" s="186">
        <v>2200</v>
      </c>
      <c r="AT8" s="170"/>
      <c r="AU8" s="415"/>
      <c r="AV8" s="189"/>
      <c r="AW8" s="186">
        <v>2200</v>
      </c>
      <c r="AX8" s="170"/>
      <c r="AY8" s="415"/>
      <c r="AZ8" s="189"/>
      <c r="BA8" s="186">
        <v>2100</v>
      </c>
      <c r="BB8" s="170"/>
      <c r="BC8" s="415"/>
      <c r="BD8" s="189"/>
      <c r="BE8" s="186">
        <v>2100</v>
      </c>
      <c r="BF8" s="170"/>
      <c r="BG8" s="415"/>
      <c r="BH8" s="189"/>
      <c r="BI8" s="186">
        <v>2000</v>
      </c>
      <c r="BJ8" s="170"/>
      <c r="BK8" s="415"/>
      <c r="BL8" s="189"/>
      <c r="BM8" s="186">
        <v>2000</v>
      </c>
      <c r="BN8" s="170"/>
      <c r="BO8" s="415"/>
      <c r="BP8" s="171"/>
      <c r="BQ8" s="186">
        <v>2000</v>
      </c>
      <c r="BR8" s="170"/>
      <c r="BS8" s="415"/>
      <c r="BT8" s="171"/>
      <c r="BU8" s="186">
        <v>2000</v>
      </c>
      <c r="BV8" s="170"/>
      <c r="BW8" s="415"/>
      <c r="BX8" s="171"/>
      <c r="BY8" s="186">
        <v>2000</v>
      </c>
      <c r="BZ8" s="170"/>
      <c r="CA8" s="415"/>
      <c r="CB8" s="171"/>
      <c r="CC8" s="186">
        <v>2000</v>
      </c>
      <c r="CD8" s="404"/>
      <c r="CE8" s="413" t="s">
        <v>0</v>
      </c>
      <c r="CF8" s="293"/>
      <c r="CG8" s="192">
        <v>2000</v>
      </c>
      <c r="CH8" s="404"/>
      <c r="CI8" s="413" t="s">
        <v>0</v>
      </c>
      <c r="CJ8" s="293"/>
      <c r="CK8" s="192">
        <v>2000</v>
      </c>
      <c r="CL8" s="404"/>
      <c r="CM8" s="413" t="s">
        <v>0</v>
      </c>
      <c r="CN8" s="416"/>
      <c r="CO8" s="192">
        <v>2000</v>
      </c>
      <c r="CP8" s="417"/>
      <c r="CQ8" s="418" t="s">
        <v>0</v>
      </c>
      <c r="CR8" s="416"/>
      <c r="CS8" s="192">
        <v>2000</v>
      </c>
      <c r="CT8" s="417"/>
      <c r="CU8" s="418" t="s">
        <v>0</v>
      </c>
      <c r="CV8" s="416"/>
      <c r="CW8" s="192">
        <v>2000</v>
      </c>
      <c r="CX8" s="417"/>
      <c r="CY8" s="418" t="s">
        <v>0</v>
      </c>
      <c r="CZ8" s="416"/>
      <c r="DA8" s="192">
        <v>2000</v>
      </c>
      <c r="DB8" s="417"/>
      <c r="DC8" s="418" t="s">
        <v>0</v>
      </c>
      <c r="DD8" s="416"/>
      <c r="DE8" s="192">
        <v>2000</v>
      </c>
      <c r="DF8" s="417"/>
      <c r="DG8" s="166" t="s">
        <v>0</v>
      </c>
      <c r="DH8" s="175"/>
      <c r="DI8" s="192">
        <v>2000</v>
      </c>
    </row>
    <row r="9" spans="1:113" ht="15" hidden="1" customHeight="1" x14ac:dyDescent="0.3">
      <c r="B9" s="180"/>
      <c r="C9" s="181"/>
      <c r="D9" s="181"/>
      <c r="E9" s="182"/>
      <c r="F9" s="180"/>
      <c r="G9" s="183"/>
      <c r="H9" s="183"/>
      <c r="I9" s="434"/>
      <c r="J9" s="405"/>
      <c r="K9" s="184"/>
      <c r="L9" s="185"/>
      <c r="M9" s="186">
        <v>1600</v>
      </c>
      <c r="N9" s="170"/>
      <c r="O9" s="187"/>
      <c r="P9" s="188"/>
      <c r="Q9" s="186">
        <v>1600</v>
      </c>
      <c r="R9" s="170"/>
      <c r="S9" s="187"/>
      <c r="T9" s="188"/>
      <c r="U9" s="186">
        <v>1600</v>
      </c>
      <c r="V9" s="170"/>
      <c r="W9" s="187"/>
      <c r="X9" s="188"/>
      <c r="Y9" s="186">
        <v>1600</v>
      </c>
      <c r="Z9" s="170"/>
      <c r="AA9" s="187"/>
      <c r="AB9" s="188"/>
      <c r="AC9" s="186">
        <v>1600</v>
      </c>
      <c r="AD9" s="170"/>
      <c r="AE9" s="173"/>
      <c r="AF9" s="188"/>
      <c r="AG9" s="186">
        <v>1600</v>
      </c>
      <c r="AH9" s="170"/>
      <c r="AI9" s="173"/>
      <c r="AJ9" s="171"/>
      <c r="AK9" s="186">
        <v>1600</v>
      </c>
      <c r="AL9" s="170"/>
      <c r="AM9" s="173"/>
      <c r="AN9" s="189"/>
      <c r="AO9" s="186">
        <v>1760.0000000000002</v>
      </c>
      <c r="AP9" s="170"/>
      <c r="AQ9" s="415"/>
      <c r="AR9" s="189"/>
      <c r="AS9" s="186">
        <v>1760.0000000000002</v>
      </c>
      <c r="AT9" s="170"/>
      <c r="AU9" s="415"/>
      <c r="AV9" s="189"/>
      <c r="AW9" s="186">
        <v>1496.0000000000002</v>
      </c>
      <c r="AX9" s="170"/>
      <c r="AY9" s="415"/>
      <c r="AZ9" s="189"/>
      <c r="BA9" s="186">
        <v>1680</v>
      </c>
      <c r="BB9" s="170"/>
      <c r="BC9" s="415"/>
      <c r="BD9" s="189"/>
      <c r="BE9" s="186">
        <v>1680</v>
      </c>
      <c r="BF9" s="170"/>
      <c r="BG9" s="415"/>
      <c r="BH9" s="189"/>
      <c r="BI9" s="186">
        <v>1600</v>
      </c>
      <c r="BJ9" s="170"/>
      <c r="BK9" s="415"/>
      <c r="BL9" s="189"/>
      <c r="BM9" s="186">
        <v>1600</v>
      </c>
      <c r="BN9" s="170"/>
      <c r="BO9" s="415"/>
      <c r="BP9" s="171"/>
      <c r="BQ9" s="186">
        <v>1600</v>
      </c>
      <c r="BR9" s="170"/>
      <c r="BS9" s="415"/>
      <c r="BT9" s="171"/>
      <c r="BU9" s="186">
        <v>1600</v>
      </c>
      <c r="BV9" s="170"/>
      <c r="BW9" s="415"/>
      <c r="BX9" s="171"/>
      <c r="BY9" s="186">
        <v>1600</v>
      </c>
      <c r="BZ9" s="170"/>
      <c r="CA9" s="415"/>
      <c r="CB9" s="171"/>
      <c r="CC9" s="80">
        <v>1600</v>
      </c>
      <c r="CD9" s="404"/>
      <c r="CE9" s="292" t="s">
        <v>1</v>
      </c>
      <c r="CF9" s="293"/>
      <c r="CG9" s="192">
        <v>1600</v>
      </c>
      <c r="CH9" s="404"/>
      <c r="CI9" s="292" t="s">
        <v>1</v>
      </c>
      <c r="CJ9" s="293"/>
      <c r="CK9" s="192">
        <v>1600</v>
      </c>
      <c r="CL9" s="404"/>
      <c r="CM9" s="292" t="s">
        <v>1</v>
      </c>
      <c r="CN9" s="416"/>
      <c r="CO9" s="192">
        <v>1600</v>
      </c>
      <c r="CP9" s="417"/>
      <c r="CQ9" s="217" t="s">
        <v>1</v>
      </c>
      <c r="CR9" s="416"/>
      <c r="CS9" s="192">
        <v>1600</v>
      </c>
      <c r="CT9" s="417"/>
      <c r="CU9" s="217" t="s">
        <v>1</v>
      </c>
      <c r="CV9" s="416"/>
      <c r="CW9" s="192">
        <v>1600</v>
      </c>
      <c r="CX9" s="417"/>
      <c r="CY9" s="217" t="s">
        <v>1</v>
      </c>
      <c r="CZ9" s="416"/>
      <c r="DA9" s="192">
        <v>1600</v>
      </c>
      <c r="DB9" s="417"/>
      <c r="DC9" s="217" t="s">
        <v>1</v>
      </c>
      <c r="DD9" s="416"/>
      <c r="DE9" s="192">
        <v>1600</v>
      </c>
      <c r="DF9" s="417"/>
      <c r="DG9" s="174" t="s">
        <v>1</v>
      </c>
      <c r="DH9" s="175"/>
      <c r="DI9" s="192">
        <v>1600</v>
      </c>
    </row>
    <row r="10" spans="1:113" ht="15" hidden="1" customHeight="1" x14ac:dyDescent="0.3">
      <c r="B10" s="180"/>
      <c r="C10" s="181"/>
      <c r="D10" s="181"/>
      <c r="E10" s="182"/>
      <c r="F10" s="180"/>
      <c r="G10" s="183"/>
      <c r="H10" s="183"/>
      <c r="I10" s="434"/>
      <c r="J10" s="405"/>
      <c r="K10" s="184"/>
      <c r="L10" s="185"/>
      <c r="M10" s="186">
        <v>1120</v>
      </c>
      <c r="N10" s="170"/>
      <c r="O10" s="187"/>
      <c r="P10" s="188"/>
      <c r="Q10" s="186">
        <v>1400</v>
      </c>
      <c r="R10" s="170"/>
      <c r="S10" s="187"/>
      <c r="T10" s="188"/>
      <c r="U10" s="186">
        <v>1400</v>
      </c>
      <c r="V10" s="170"/>
      <c r="W10" s="187"/>
      <c r="X10" s="188"/>
      <c r="Y10" s="186">
        <v>1400</v>
      </c>
      <c r="Z10" s="170"/>
      <c r="AA10" s="187"/>
      <c r="AB10" s="188"/>
      <c r="AC10" s="186">
        <v>1400</v>
      </c>
      <c r="AD10" s="170"/>
      <c r="AE10" s="173"/>
      <c r="AF10" s="188"/>
      <c r="AG10" s="186">
        <v>1400</v>
      </c>
      <c r="AH10" s="170"/>
      <c r="AI10" s="173"/>
      <c r="AJ10" s="171"/>
      <c r="AK10" s="186">
        <v>1400</v>
      </c>
      <c r="AL10" s="170"/>
      <c r="AM10" s="173"/>
      <c r="AN10" s="189"/>
      <c r="AO10" s="186">
        <v>1386</v>
      </c>
      <c r="AP10" s="170"/>
      <c r="AQ10" s="415"/>
      <c r="AR10" s="189"/>
      <c r="AS10" s="186">
        <v>1540.0000000000002</v>
      </c>
      <c r="AT10" s="170"/>
      <c r="AU10" s="415"/>
      <c r="AV10" s="189"/>
      <c r="AW10" s="186">
        <v>1760.0000000000002</v>
      </c>
      <c r="AX10" s="170"/>
      <c r="AY10" s="415"/>
      <c r="AZ10" s="189"/>
      <c r="BA10" s="186">
        <v>1470</v>
      </c>
      <c r="BB10" s="170"/>
      <c r="BC10" s="415"/>
      <c r="BD10" s="189"/>
      <c r="BE10" s="186">
        <v>1470</v>
      </c>
      <c r="BF10" s="170"/>
      <c r="BG10" s="415"/>
      <c r="BH10" s="189"/>
      <c r="BI10" s="186">
        <v>1400</v>
      </c>
      <c r="BJ10" s="170"/>
      <c r="BK10" s="415"/>
      <c r="BL10" s="189"/>
      <c r="BM10" s="186">
        <v>1400</v>
      </c>
      <c r="BN10" s="170"/>
      <c r="BO10" s="415"/>
      <c r="BP10" s="171"/>
      <c r="BQ10" s="186">
        <v>1400</v>
      </c>
      <c r="BR10" s="170"/>
      <c r="BS10" s="415"/>
      <c r="BT10" s="171"/>
      <c r="BU10" s="186">
        <v>1400</v>
      </c>
      <c r="BV10" s="170"/>
      <c r="BW10" s="415"/>
      <c r="BX10" s="171"/>
      <c r="BY10" s="186">
        <v>1400</v>
      </c>
      <c r="BZ10" s="170"/>
      <c r="CA10" s="415"/>
      <c r="CB10" s="171"/>
      <c r="CC10" s="80">
        <v>1400</v>
      </c>
      <c r="CD10" s="404"/>
      <c r="CE10" s="292" t="s">
        <v>155</v>
      </c>
      <c r="CF10" s="293"/>
      <c r="CG10" s="192">
        <v>1400</v>
      </c>
      <c r="CH10" s="404"/>
      <c r="CI10" s="292" t="s">
        <v>155</v>
      </c>
      <c r="CJ10" s="293"/>
      <c r="CK10" s="192">
        <v>1120</v>
      </c>
      <c r="CL10" s="404"/>
      <c r="CM10" s="292" t="s">
        <v>155</v>
      </c>
      <c r="CN10" s="416"/>
      <c r="CO10" s="192">
        <v>1400</v>
      </c>
      <c r="CP10" s="417"/>
      <c r="CQ10" s="217" t="s">
        <v>155</v>
      </c>
      <c r="CR10" s="416"/>
      <c r="CS10" s="192">
        <v>1400</v>
      </c>
      <c r="CT10" s="417"/>
      <c r="CU10" s="217" t="s">
        <v>155</v>
      </c>
      <c r="CV10" s="416"/>
      <c r="CW10" s="192">
        <v>1400</v>
      </c>
      <c r="CX10" s="417"/>
      <c r="CY10" s="217" t="s">
        <v>155</v>
      </c>
      <c r="CZ10" s="416"/>
      <c r="DA10" s="192">
        <v>1400</v>
      </c>
      <c r="DB10" s="417"/>
      <c r="DC10" s="217" t="s">
        <v>155</v>
      </c>
      <c r="DD10" s="416"/>
      <c r="DE10" s="192">
        <v>1400</v>
      </c>
      <c r="DF10" s="417"/>
      <c r="DG10" s="174" t="s">
        <v>155</v>
      </c>
      <c r="DH10" s="175"/>
      <c r="DI10" s="192">
        <v>1400</v>
      </c>
    </row>
    <row r="11" spans="1:113" ht="15" hidden="1" customHeight="1" x14ac:dyDescent="0.3">
      <c r="B11" s="180"/>
      <c r="C11" s="181"/>
      <c r="D11" s="181"/>
      <c r="E11" s="182"/>
      <c r="F11" s="180"/>
      <c r="G11" s="183"/>
      <c r="H11" s="183"/>
      <c r="I11" s="434"/>
      <c r="J11" s="405"/>
      <c r="K11" s="184"/>
      <c r="L11" s="185"/>
      <c r="M11" s="197"/>
      <c r="N11" s="170"/>
      <c r="O11" s="187"/>
      <c r="P11" s="188"/>
      <c r="Q11" s="196"/>
      <c r="R11" s="170"/>
      <c r="S11" s="187"/>
      <c r="T11" s="188"/>
      <c r="U11" s="186" t="e">
        <v>#DIV/0!</v>
      </c>
      <c r="V11" s="170"/>
      <c r="W11" s="187"/>
      <c r="X11" s="188"/>
      <c r="Y11" s="186" t="e">
        <v>#DIV/0!</v>
      </c>
      <c r="Z11" s="170"/>
      <c r="AA11" s="187"/>
      <c r="AB11" s="188"/>
      <c r="AC11" s="186" t="e">
        <v>#VALUE!</v>
      </c>
      <c r="AD11" s="170"/>
      <c r="AE11" s="173"/>
      <c r="AF11" s="188"/>
      <c r="AG11" s="186">
        <v>1080</v>
      </c>
      <c r="AH11" s="170"/>
      <c r="AI11" s="173"/>
      <c r="AJ11" s="171"/>
      <c r="AK11" s="186">
        <v>1080</v>
      </c>
      <c r="AL11" s="170"/>
      <c r="AM11" s="173"/>
      <c r="AN11" s="189"/>
      <c r="AO11" s="186">
        <v>1320</v>
      </c>
      <c r="AP11" s="170"/>
      <c r="AQ11" s="415"/>
      <c r="AR11" s="189"/>
      <c r="AS11" s="186">
        <v>1320</v>
      </c>
      <c r="AT11" s="170"/>
      <c r="AU11" s="415"/>
      <c r="AV11" s="189"/>
      <c r="AW11" s="186">
        <v>1540.0000000000002</v>
      </c>
      <c r="AX11" s="170"/>
      <c r="AY11" s="415"/>
      <c r="AZ11" s="189"/>
      <c r="BA11" s="186">
        <v>1260</v>
      </c>
      <c r="BB11" s="170"/>
      <c r="BC11" s="415"/>
      <c r="BD11" s="189"/>
      <c r="BE11" s="186">
        <v>1260</v>
      </c>
      <c r="BF11" s="170"/>
      <c r="BG11" s="415"/>
      <c r="BH11" s="189"/>
      <c r="BI11" s="186">
        <v>1200</v>
      </c>
      <c r="BJ11" s="170"/>
      <c r="BK11" s="415"/>
      <c r="BL11" s="189"/>
      <c r="BM11" s="186"/>
      <c r="BN11" s="170"/>
      <c r="BO11" s="415"/>
      <c r="BP11" s="171"/>
      <c r="BQ11" s="172"/>
      <c r="BR11" s="170"/>
      <c r="BS11" s="415"/>
      <c r="BT11" s="171"/>
      <c r="BU11" s="172"/>
      <c r="BV11" s="170"/>
      <c r="BW11" s="415"/>
      <c r="BX11" s="171"/>
      <c r="BY11" s="186" t="e">
        <v>#REF!</v>
      </c>
      <c r="BZ11" s="170"/>
      <c r="CA11" s="415"/>
      <c r="CB11" s="171"/>
      <c r="CC11" s="186">
        <v>1080</v>
      </c>
      <c r="CD11" s="404"/>
      <c r="CE11" s="292" t="s">
        <v>169</v>
      </c>
      <c r="CF11" s="293"/>
      <c r="CG11" s="192">
        <v>1080</v>
      </c>
      <c r="CH11" s="404"/>
      <c r="CI11" s="292" t="s">
        <v>169</v>
      </c>
      <c r="CJ11" s="293"/>
      <c r="CK11" s="192" t="e">
        <v>#REF!</v>
      </c>
      <c r="CL11" s="404"/>
      <c r="CM11" s="292" t="s">
        <v>169</v>
      </c>
      <c r="CN11" s="416"/>
      <c r="CO11" s="192"/>
      <c r="CP11" s="417"/>
      <c r="CQ11" s="217"/>
      <c r="CR11" s="416"/>
      <c r="CS11" s="192"/>
      <c r="CT11" s="417"/>
      <c r="CU11" s="217"/>
      <c r="CV11" s="416"/>
      <c r="CW11" s="192"/>
      <c r="CX11" s="417"/>
      <c r="CY11" s="217"/>
      <c r="CZ11" s="416"/>
      <c r="DA11" s="192"/>
      <c r="DB11" s="417"/>
      <c r="DC11" s="217"/>
      <c r="DD11" s="416"/>
      <c r="DE11" s="192"/>
      <c r="DF11" s="417"/>
      <c r="DG11" s="174"/>
      <c r="DH11" s="175"/>
      <c r="DI11" s="192"/>
    </row>
    <row r="12" spans="1:113" ht="15" hidden="1" customHeight="1" x14ac:dyDescent="0.3">
      <c r="B12" s="180"/>
      <c r="C12" s="181"/>
      <c r="D12" s="181"/>
      <c r="E12" s="182"/>
      <c r="F12" s="180"/>
      <c r="G12" s="183"/>
      <c r="H12" s="183"/>
      <c r="I12" s="434"/>
      <c r="J12" s="405"/>
      <c r="K12" s="184"/>
      <c r="L12" s="185"/>
      <c r="M12" s="197"/>
      <c r="N12" s="170"/>
      <c r="O12" s="187"/>
      <c r="P12" s="188"/>
      <c r="Q12" s="196"/>
      <c r="R12" s="170"/>
      <c r="S12" s="187"/>
      <c r="T12" s="188"/>
      <c r="U12" s="186"/>
      <c r="V12" s="170"/>
      <c r="W12" s="187"/>
      <c r="X12" s="188"/>
      <c r="Y12" s="186"/>
      <c r="Z12" s="170"/>
      <c r="AA12" s="187"/>
      <c r="AB12" s="188"/>
      <c r="AC12" s="186"/>
      <c r="AD12" s="170"/>
      <c r="AE12" s="173"/>
      <c r="AF12" s="188"/>
      <c r="AG12" s="186"/>
      <c r="AH12" s="170"/>
      <c r="AI12" s="173"/>
      <c r="AJ12" s="171"/>
      <c r="AK12" s="186"/>
      <c r="AL12" s="170"/>
      <c r="AM12" s="173"/>
      <c r="AN12" s="189"/>
      <c r="AO12" s="186">
        <v>1100</v>
      </c>
      <c r="AP12" s="170"/>
      <c r="AQ12" s="415"/>
      <c r="AR12" s="189"/>
      <c r="AS12" s="186" t="e">
        <v>#DIV/0!</v>
      </c>
      <c r="AT12" s="170"/>
      <c r="AU12" s="415"/>
      <c r="AV12" s="189"/>
      <c r="AW12" s="186">
        <v>1320</v>
      </c>
      <c r="AX12" s="170"/>
      <c r="AY12" s="415"/>
      <c r="AZ12" s="189"/>
      <c r="BA12" s="186">
        <v>1050</v>
      </c>
      <c r="BB12" s="170"/>
      <c r="BC12" s="415"/>
      <c r="BD12" s="189"/>
      <c r="BE12" s="186">
        <v>1050</v>
      </c>
      <c r="BF12" s="170"/>
      <c r="BG12" s="415"/>
      <c r="BH12" s="189"/>
      <c r="BI12" s="186">
        <v>1000</v>
      </c>
      <c r="BJ12" s="170"/>
      <c r="BK12" s="415"/>
      <c r="BL12" s="189"/>
      <c r="BM12" s="186"/>
      <c r="BN12" s="170"/>
      <c r="BO12" s="415"/>
      <c r="BP12" s="171"/>
      <c r="BQ12" s="172"/>
      <c r="BR12" s="170"/>
      <c r="BS12" s="415"/>
      <c r="BT12" s="171"/>
      <c r="BU12" s="172"/>
      <c r="BV12" s="170"/>
      <c r="BW12" s="415"/>
      <c r="BX12" s="171"/>
      <c r="BY12" s="194" t="e">
        <v>#REF!</v>
      </c>
      <c r="BZ12" s="170"/>
      <c r="CA12" s="415"/>
      <c r="CB12" s="171"/>
      <c r="CC12" s="194" t="e">
        <v>#REF!</v>
      </c>
      <c r="CD12" s="404"/>
      <c r="CE12" s="292"/>
      <c r="CF12" s="293"/>
      <c r="CG12" s="192"/>
      <c r="CH12" s="404"/>
      <c r="CI12" s="292"/>
      <c r="CJ12" s="293"/>
      <c r="CK12" s="192"/>
      <c r="CL12" s="404"/>
      <c r="CM12" s="292"/>
      <c r="CN12" s="416"/>
      <c r="CO12" s="192"/>
      <c r="CP12" s="417"/>
      <c r="CQ12" s="217"/>
      <c r="CR12" s="416"/>
      <c r="CS12" s="192"/>
      <c r="CT12" s="417"/>
      <c r="CU12" s="217"/>
      <c r="CV12" s="416"/>
      <c r="CW12" s="192"/>
      <c r="CX12" s="417"/>
      <c r="CY12" s="217"/>
      <c r="CZ12" s="416"/>
      <c r="DA12" s="192"/>
      <c r="DB12" s="417"/>
      <c r="DC12" s="217"/>
      <c r="DD12" s="416"/>
      <c r="DE12" s="192"/>
      <c r="DF12" s="417"/>
      <c r="DG12" s="174"/>
      <c r="DH12" s="175"/>
      <c r="DI12" s="192"/>
    </row>
    <row r="13" spans="1:113" ht="15" hidden="1" customHeight="1" x14ac:dyDescent="0.3">
      <c r="B13" s="180"/>
      <c r="C13" s="181"/>
      <c r="D13" s="181"/>
      <c r="E13" s="182"/>
      <c r="F13" s="180"/>
      <c r="G13" s="183"/>
      <c r="H13" s="183"/>
      <c r="I13" s="434"/>
      <c r="J13" s="405"/>
      <c r="K13" s="184"/>
      <c r="L13" s="185"/>
      <c r="M13" s="197"/>
      <c r="N13" s="170"/>
      <c r="O13" s="187"/>
      <c r="P13" s="188"/>
      <c r="Q13" s="196"/>
      <c r="R13" s="170"/>
      <c r="S13" s="187"/>
      <c r="T13" s="188"/>
      <c r="U13" s="198"/>
      <c r="V13" s="170"/>
      <c r="W13" s="187"/>
      <c r="X13" s="188"/>
      <c r="Y13" s="198"/>
      <c r="Z13" s="170"/>
      <c r="AA13" s="187"/>
      <c r="AB13" s="188"/>
      <c r="AC13" s="198"/>
      <c r="AD13" s="170"/>
      <c r="AE13" s="173"/>
      <c r="AF13" s="188"/>
      <c r="AG13" s="198"/>
      <c r="AH13" s="170"/>
      <c r="AI13" s="173"/>
      <c r="AJ13" s="171"/>
      <c r="AK13" s="172"/>
      <c r="AL13" s="170"/>
      <c r="AM13" s="173"/>
      <c r="AN13" s="189"/>
      <c r="AO13" s="186" t="e">
        <v>#DIV/0!</v>
      </c>
      <c r="AP13" s="170"/>
      <c r="AQ13" s="415"/>
      <c r="AR13" s="189"/>
      <c r="AS13" s="198"/>
      <c r="AT13" s="170"/>
      <c r="AU13" s="415"/>
      <c r="AV13" s="189"/>
      <c r="AW13" s="172"/>
      <c r="AX13" s="170"/>
      <c r="AY13" s="415"/>
      <c r="AZ13" s="189"/>
      <c r="BA13" s="172"/>
      <c r="BB13" s="170"/>
      <c r="BC13" s="415"/>
      <c r="BD13" s="189"/>
      <c r="BE13" s="172"/>
      <c r="BF13" s="170"/>
      <c r="BG13" s="415"/>
      <c r="BH13" s="189"/>
      <c r="BI13" s="186"/>
      <c r="BJ13" s="170"/>
      <c r="BK13" s="415"/>
      <c r="BL13" s="189"/>
      <c r="BM13" s="186"/>
      <c r="BN13" s="170"/>
      <c r="BO13" s="415"/>
      <c r="BP13" s="171"/>
      <c r="BQ13" s="172"/>
      <c r="BR13" s="170"/>
      <c r="BS13" s="415"/>
      <c r="BT13" s="171"/>
      <c r="BU13" s="172"/>
      <c r="BV13" s="170"/>
      <c r="BW13" s="415"/>
      <c r="BX13" s="171"/>
      <c r="BZ13" s="170"/>
      <c r="CA13" s="415"/>
      <c r="CB13" s="171"/>
      <c r="CD13" s="404"/>
      <c r="CE13" s="292" t="s">
        <v>170</v>
      </c>
      <c r="CF13" s="293"/>
      <c r="CG13" s="192"/>
      <c r="CH13" s="404"/>
      <c r="CI13" s="292" t="s">
        <v>170</v>
      </c>
      <c r="CJ13" s="293"/>
      <c r="CK13" s="192"/>
      <c r="CL13" s="404"/>
      <c r="CM13" s="292" t="s">
        <v>170</v>
      </c>
      <c r="CN13" s="416"/>
      <c r="CO13" s="192"/>
      <c r="CP13" s="417"/>
      <c r="CQ13" s="217"/>
      <c r="CR13" s="416"/>
      <c r="CS13" s="192"/>
      <c r="CT13" s="404"/>
      <c r="CU13" s="292" t="s">
        <v>170</v>
      </c>
      <c r="CV13" s="293"/>
      <c r="CW13" s="194" t="e">
        <v>#REF!</v>
      </c>
      <c r="CX13" s="404"/>
      <c r="CY13" s="292" t="s">
        <v>170</v>
      </c>
      <c r="CZ13" s="293"/>
      <c r="DA13" s="194" t="e">
        <v>#REF!</v>
      </c>
      <c r="DB13" s="417"/>
      <c r="DC13" s="217"/>
      <c r="DD13" s="416"/>
      <c r="DE13" s="192"/>
      <c r="DF13" s="417"/>
      <c r="DG13" s="174"/>
      <c r="DH13" s="175"/>
      <c r="DI13" s="192"/>
    </row>
    <row r="14" spans="1:113" ht="3" hidden="1" customHeight="1" x14ac:dyDescent="0.2">
      <c r="G14" s="201"/>
      <c r="H14" s="201"/>
      <c r="I14" s="435"/>
      <c r="M14" s="197"/>
      <c r="R14" s="205"/>
      <c r="U14" s="197"/>
      <c r="Y14" s="197"/>
      <c r="AC14" s="197"/>
      <c r="AG14" s="197"/>
      <c r="AJ14" s="171">
        <v>2.9953703703703705E-2</v>
      </c>
      <c r="AK14" s="172">
        <v>700</v>
      </c>
      <c r="AO14" s="197"/>
      <c r="AS14" s="197"/>
      <c r="AW14" s="221"/>
      <c r="BA14" s="221"/>
      <c r="BE14" s="221"/>
      <c r="BI14" s="221"/>
      <c r="BM14" s="221"/>
      <c r="BQ14" s="221"/>
      <c r="BU14" s="221"/>
      <c r="BY14" s="221"/>
      <c r="CC14" s="221"/>
      <c r="CG14" s="186"/>
      <c r="CK14" s="186"/>
      <c r="CO14" s="186">
        <v>2000</v>
      </c>
      <c r="CS14" s="186">
        <v>2000</v>
      </c>
      <c r="CW14" s="186">
        <v>2000</v>
      </c>
      <c r="DA14" s="186">
        <v>2000</v>
      </c>
      <c r="DE14" s="186">
        <v>2000</v>
      </c>
      <c r="DI14" s="186">
        <v>2000</v>
      </c>
    </row>
    <row r="15" spans="1:113" x14ac:dyDescent="0.2">
      <c r="A15" s="207">
        <v>1</v>
      </c>
      <c r="B15" s="208" t="s">
        <v>112</v>
      </c>
      <c r="C15" s="108" t="s">
        <v>9</v>
      </c>
      <c r="D15" s="108" t="s">
        <v>46</v>
      </c>
      <c r="F15" s="561"/>
      <c r="G15" s="209">
        <v>14777.014430330088</v>
      </c>
      <c r="H15" s="210">
        <v>15229.259619211056</v>
      </c>
      <c r="I15" s="211">
        <v>17</v>
      </c>
      <c r="J15" s="282" t="s">
        <v>289</v>
      </c>
      <c r="K15" s="281" t="s">
        <v>0</v>
      </c>
      <c r="L15" s="214">
        <v>5.0266203703703709E-2</v>
      </c>
      <c r="M15" s="372">
        <v>452.2451888809689</v>
      </c>
      <c r="N15" s="282"/>
      <c r="O15" s="281"/>
      <c r="P15" s="227"/>
      <c r="Q15" s="80"/>
      <c r="R15" s="282"/>
      <c r="S15" s="281"/>
      <c r="T15" s="227"/>
      <c r="U15" s="80"/>
      <c r="V15" s="282"/>
      <c r="W15" s="281"/>
      <c r="X15" s="227"/>
      <c r="Y15" s="80"/>
      <c r="Z15" s="419" t="s">
        <v>365</v>
      </c>
      <c r="AA15" s="419" t="s">
        <v>0</v>
      </c>
      <c r="AB15" s="421" t="s">
        <v>352</v>
      </c>
      <c r="AC15" s="372">
        <v>0</v>
      </c>
      <c r="AD15" s="419" t="s">
        <v>365</v>
      </c>
      <c r="AE15" s="419" t="s">
        <v>0</v>
      </c>
      <c r="AF15" s="420">
        <v>4.2708333333333327E-2</v>
      </c>
      <c r="AG15" s="186">
        <v>943.90383514596476</v>
      </c>
      <c r="AH15" s="419" t="s">
        <v>365</v>
      </c>
      <c r="AI15" s="419" t="s">
        <v>0</v>
      </c>
      <c r="AJ15" s="420">
        <v>4.2592592592592592E-2</v>
      </c>
      <c r="AK15" s="186">
        <v>988.17706901292274</v>
      </c>
      <c r="AL15" s="232" t="s">
        <v>698</v>
      </c>
      <c r="AM15" s="232" t="s">
        <v>0</v>
      </c>
      <c r="AN15" s="422">
        <v>2.5775462962962962E-2</v>
      </c>
      <c r="AO15" s="186">
        <v>1015.4255319148937</v>
      </c>
      <c r="AP15" s="232" t="s">
        <v>698</v>
      </c>
      <c r="AQ15" s="232" t="s">
        <v>0</v>
      </c>
      <c r="AR15" s="422">
        <v>3.8009259259259263E-2</v>
      </c>
      <c r="AS15" s="186">
        <v>1055.7491289198606</v>
      </c>
      <c r="AT15" s="232" t="s">
        <v>698</v>
      </c>
      <c r="AU15" s="232" t="s">
        <v>0</v>
      </c>
      <c r="AV15" s="422">
        <v>7.7361111111111117E-2</v>
      </c>
      <c r="AW15" s="186">
        <v>1060.799504183452</v>
      </c>
      <c r="AX15" s="423" t="s">
        <v>365</v>
      </c>
      <c r="AY15" s="423" t="s">
        <v>0</v>
      </c>
      <c r="AZ15" s="424">
        <v>1.712962962962963E-2</v>
      </c>
      <c r="BA15" s="186">
        <v>927.16981132075455</v>
      </c>
      <c r="BB15" s="423" t="s">
        <v>365</v>
      </c>
      <c r="BC15" s="423" t="s">
        <v>0</v>
      </c>
      <c r="BD15" s="424">
        <v>5.5960648148148141E-2</v>
      </c>
      <c r="BE15" s="186">
        <v>933.73535492763619</v>
      </c>
      <c r="BF15" s="423" t="s">
        <v>365</v>
      </c>
      <c r="BG15" s="423" t="s">
        <v>0</v>
      </c>
      <c r="BH15" s="424">
        <v>3.3136574074074075E-2</v>
      </c>
      <c r="BI15" s="186">
        <v>964.55696202531647</v>
      </c>
      <c r="BJ15" s="232" t="s">
        <v>700</v>
      </c>
      <c r="BK15" s="232" t="s">
        <v>0</v>
      </c>
      <c r="BL15" s="422">
        <v>1.6145833333333335E-2</v>
      </c>
      <c r="BM15" s="186">
        <v>963.59583952451703</v>
      </c>
      <c r="BN15" s="232" t="s">
        <v>700</v>
      </c>
      <c r="BO15" s="232" t="s">
        <v>0</v>
      </c>
      <c r="BP15" s="422">
        <v>4.1886574074074069E-2</v>
      </c>
      <c r="BQ15" s="186">
        <v>1000</v>
      </c>
      <c r="BR15" s="232" t="s">
        <v>700</v>
      </c>
      <c r="BS15" s="232" t="s">
        <v>0</v>
      </c>
      <c r="BT15" s="422">
        <v>5.8101851851851849E-2</v>
      </c>
      <c r="BU15" s="186">
        <v>923.90139335476977</v>
      </c>
      <c r="BV15" s="232" t="s">
        <v>700</v>
      </c>
      <c r="BW15" s="232" t="s">
        <v>0</v>
      </c>
      <c r="BX15" s="422">
        <v>4.0613425925925928E-2</v>
      </c>
      <c r="BY15" s="186">
        <v>1000</v>
      </c>
      <c r="BZ15" s="425" t="s">
        <v>728</v>
      </c>
      <c r="CA15" s="232" t="s">
        <v>0</v>
      </c>
      <c r="CB15" s="422">
        <v>2.298611111111111E-2</v>
      </c>
      <c r="CC15" s="186">
        <v>1000</v>
      </c>
      <c r="CD15" s="425" t="s">
        <v>728</v>
      </c>
      <c r="CE15" s="232" t="s">
        <v>0</v>
      </c>
      <c r="CF15" s="424">
        <v>2.8807870370370373E-2</v>
      </c>
      <c r="CG15" s="192">
        <v>1000</v>
      </c>
      <c r="CH15" s="229" t="s">
        <v>772</v>
      </c>
      <c r="CI15" s="229" t="s">
        <v>0</v>
      </c>
      <c r="CJ15" s="107">
        <v>3.3310185185185186E-2</v>
      </c>
      <c r="CK15" s="192">
        <v>1000</v>
      </c>
      <c r="CL15" s="281"/>
      <c r="CM15" s="281"/>
      <c r="CN15" s="225"/>
      <c r="CO15" s="80"/>
      <c r="CP15" s="281"/>
      <c r="CQ15" s="281"/>
      <c r="CR15" s="225"/>
      <c r="CS15" s="80"/>
      <c r="CT15" s="281"/>
      <c r="CU15" s="281"/>
      <c r="CV15" s="225"/>
      <c r="CW15" s="80"/>
      <c r="CX15" s="281"/>
      <c r="CY15" s="281"/>
      <c r="CZ15" s="225"/>
      <c r="DA15" s="80"/>
      <c r="DB15" s="281"/>
      <c r="DC15" s="281"/>
      <c r="DD15" s="225"/>
      <c r="DE15" s="80"/>
      <c r="DF15" s="281"/>
      <c r="DG15" s="281"/>
      <c r="DH15" s="225"/>
      <c r="DI15" s="80"/>
    </row>
    <row r="16" spans="1:113" x14ac:dyDescent="0.2">
      <c r="A16" s="207">
        <v>2</v>
      </c>
      <c r="B16" s="208" t="s">
        <v>43</v>
      </c>
      <c r="C16" s="108" t="s">
        <v>9</v>
      </c>
      <c r="D16" s="108" t="s">
        <v>44</v>
      </c>
      <c r="F16" s="561"/>
      <c r="G16" s="209">
        <v>13924.55078560105</v>
      </c>
      <c r="H16" s="210">
        <v>13924.55078560105</v>
      </c>
      <c r="I16" s="211">
        <v>14</v>
      </c>
      <c r="J16" s="281" t="s">
        <v>289</v>
      </c>
      <c r="K16" s="281" t="s">
        <v>0</v>
      </c>
      <c r="L16" s="215">
        <v>3.7222222222222219E-2</v>
      </c>
      <c r="M16" s="186">
        <v>853.88453314326432</v>
      </c>
      <c r="N16" s="282"/>
      <c r="O16" s="281"/>
      <c r="P16" s="227"/>
      <c r="Q16" s="80"/>
      <c r="R16" s="282"/>
      <c r="S16" s="281"/>
      <c r="T16" s="227"/>
      <c r="U16" s="80"/>
      <c r="V16" s="282"/>
      <c r="W16" s="281"/>
      <c r="X16" s="227"/>
      <c r="Y16" s="80"/>
      <c r="Z16" s="419" t="s">
        <v>365</v>
      </c>
      <c r="AA16" s="419" t="s">
        <v>0</v>
      </c>
      <c r="AB16" s="420">
        <v>1.8229166666666668E-2</v>
      </c>
      <c r="AC16" s="186">
        <v>824.62686567164155</v>
      </c>
      <c r="AD16" s="419" t="s">
        <v>365</v>
      </c>
      <c r="AE16" s="419" t="s">
        <v>0</v>
      </c>
      <c r="AF16" s="420">
        <v>4.3055555555555562E-2</v>
      </c>
      <c r="AG16" s="186">
        <v>935.31768746422438</v>
      </c>
      <c r="AH16" s="419" t="s">
        <v>365</v>
      </c>
      <c r="AI16" s="419" t="s">
        <v>0</v>
      </c>
      <c r="AJ16" s="420">
        <v>4.4293981481481483E-2</v>
      </c>
      <c r="AK16" s="186">
        <v>947.75914215012369</v>
      </c>
      <c r="AL16" s="232" t="s">
        <v>698</v>
      </c>
      <c r="AM16" s="232" t="s">
        <v>0</v>
      </c>
      <c r="AN16" s="422">
        <v>2.8101851851851854E-2</v>
      </c>
      <c r="AO16" s="186">
        <v>908.51063829787233</v>
      </c>
      <c r="AP16" s="232" t="s">
        <v>698</v>
      </c>
      <c r="AQ16" s="232" t="s">
        <v>0</v>
      </c>
      <c r="AR16" s="422">
        <v>4.1122685185185186E-2</v>
      </c>
      <c r="AS16" s="186">
        <v>962.02090592334503</v>
      </c>
      <c r="AT16" s="232" t="s">
        <v>698</v>
      </c>
      <c r="AU16" s="232" t="s">
        <v>0</v>
      </c>
      <c r="AV16" s="422">
        <v>7.6296296296296293E-2</v>
      </c>
      <c r="AW16" s="186">
        <v>1076.4797025100711</v>
      </c>
      <c r="AX16" s="423" t="s">
        <v>365</v>
      </c>
      <c r="AY16" s="423" t="s">
        <v>0</v>
      </c>
      <c r="AZ16" s="424">
        <v>1.7280092592592593E-2</v>
      </c>
      <c r="BA16" s="186">
        <v>916.86792452830161</v>
      </c>
      <c r="BB16" s="423" t="s">
        <v>365</v>
      </c>
      <c r="BC16" s="423" t="s">
        <v>0</v>
      </c>
      <c r="BD16" s="424">
        <v>5.7789351851851856E-2</v>
      </c>
      <c r="BE16" s="186">
        <v>895.62370778773254</v>
      </c>
      <c r="BF16" s="423" t="s">
        <v>365</v>
      </c>
      <c r="BG16" s="423" t="s">
        <v>0</v>
      </c>
      <c r="BH16" s="424">
        <v>3.4131944444444444E-2</v>
      </c>
      <c r="BI16" s="186">
        <v>933.45388788426771</v>
      </c>
      <c r="BJ16" s="232" t="s">
        <v>700</v>
      </c>
      <c r="BK16" s="232" t="s">
        <v>0</v>
      </c>
      <c r="BL16" s="422">
        <v>1.6828703703703703E-2</v>
      </c>
      <c r="BM16" s="186">
        <v>919.7622585438337</v>
      </c>
      <c r="BN16" s="232" t="s">
        <v>700</v>
      </c>
      <c r="BO16" s="232" t="s">
        <v>0</v>
      </c>
      <c r="BP16" s="422">
        <v>4.6759259259259257E-2</v>
      </c>
      <c r="BQ16" s="186">
        <v>883.66952196739419</v>
      </c>
      <c r="BR16" s="232"/>
      <c r="BS16" s="232"/>
      <c r="BT16" s="425"/>
      <c r="BU16" s="186">
        <v>2000</v>
      </c>
      <c r="BV16" s="232"/>
      <c r="BW16" s="281"/>
      <c r="BX16" s="227"/>
      <c r="BY16" s="80"/>
      <c r="BZ16" s="281"/>
      <c r="CA16" s="281"/>
      <c r="CB16" s="227"/>
      <c r="CC16" s="80"/>
      <c r="CD16" s="226"/>
      <c r="CE16" s="226"/>
      <c r="CF16" s="237"/>
      <c r="CG16" s="80"/>
      <c r="CH16" s="229" t="s">
        <v>772</v>
      </c>
      <c r="CI16" s="229" t="s">
        <v>0</v>
      </c>
      <c r="CJ16" s="107">
        <v>3.7754629629629631E-2</v>
      </c>
      <c r="CK16" s="192">
        <v>866.57400972897847</v>
      </c>
      <c r="CL16" s="281"/>
      <c r="CM16" s="281"/>
      <c r="CN16" s="285"/>
      <c r="CO16" s="80"/>
      <c r="CP16" s="281"/>
      <c r="CQ16" s="281"/>
      <c r="CR16" s="225"/>
      <c r="CS16" s="80"/>
      <c r="CT16" s="281"/>
      <c r="CU16" s="281"/>
      <c r="CV16" s="225"/>
      <c r="CW16" s="80"/>
      <c r="CX16" s="281"/>
      <c r="CY16" s="281"/>
      <c r="CZ16" s="225"/>
      <c r="DA16" s="80"/>
      <c r="DB16" s="281"/>
      <c r="DC16" s="281"/>
      <c r="DD16" s="225"/>
      <c r="DE16" s="80"/>
      <c r="DF16" s="281"/>
      <c r="DG16" s="281"/>
      <c r="DH16" s="225"/>
      <c r="DI16" s="80"/>
    </row>
    <row r="17" spans="1:115" x14ac:dyDescent="0.2">
      <c r="A17" s="207">
        <v>3</v>
      </c>
      <c r="B17" s="208" t="s">
        <v>115</v>
      </c>
      <c r="C17" s="108" t="s">
        <v>9</v>
      </c>
      <c r="D17" s="108" t="s">
        <v>10</v>
      </c>
      <c r="F17" s="562"/>
      <c r="G17" s="209">
        <v>13197.878173854109</v>
      </c>
      <c r="H17" s="210">
        <v>13825.200155278259</v>
      </c>
      <c r="I17" s="211">
        <v>18</v>
      </c>
      <c r="J17" s="204"/>
      <c r="K17" s="204"/>
      <c r="L17" s="215"/>
      <c r="M17" s="186"/>
      <c r="N17" s="282" t="s">
        <v>234</v>
      </c>
      <c r="O17" s="281" t="s">
        <v>2</v>
      </c>
      <c r="P17" s="227">
        <v>4.1053240740740744E-2</v>
      </c>
      <c r="Q17" s="372">
        <v>627.32198142414859</v>
      </c>
      <c r="R17" s="282" t="s">
        <v>289</v>
      </c>
      <c r="S17" s="281" t="s">
        <v>2</v>
      </c>
      <c r="T17" s="227">
        <v>1.8761574074074073E-2</v>
      </c>
      <c r="U17" s="186">
        <v>842.14285714285711</v>
      </c>
      <c r="V17" s="282"/>
      <c r="W17" s="281"/>
      <c r="X17" s="227"/>
      <c r="Y17" s="80"/>
      <c r="Z17" s="419" t="s">
        <v>365</v>
      </c>
      <c r="AA17" s="419" t="s">
        <v>0</v>
      </c>
      <c r="AB17" s="421" t="s">
        <v>352</v>
      </c>
      <c r="AC17" s="372">
        <v>0</v>
      </c>
      <c r="AD17" s="419" t="s">
        <v>365</v>
      </c>
      <c r="AE17" s="419" t="s">
        <v>0</v>
      </c>
      <c r="AF17" s="421" t="s">
        <v>352</v>
      </c>
      <c r="AG17" s="432">
        <v>0</v>
      </c>
      <c r="AH17" s="419" t="s">
        <v>365</v>
      </c>
      <c r="AI17" s="419" t="s">
        <v>0</v>
      </c>
      <c r="AJ17" s="420">
        <v>4.701388888888889E-2</v>
      </c>
      <c r="AK17" s="186">
        <v>883.14544954632936</v>
      </c>
      <c r="AL17" s="232" t="s">
        <v>698</v>
      </c>
      <c r="AM17" s="232" t="s">
        <v>0</v>
      </c>
      <c r="AN17" s="422">
        <v>2.6481481481481481E-2</v>
      </c>
      <c r="AO17" s="186">
        <v>982.97872340425533</v>
      </c>
      <c r="AP17" s="232" t="s">
        <v>698</v>
      </c>
      <c r="AQ17" s="232" t="s">
        <v>0</v>
      </c>
      <c r="AR17" s="422">
        <v>4.2187499999999996E-2</v>
      </c>
      <c r="AS17" s="186">
        <v>929.9651567944253</v>
      </c>
      <c r="AT17" s="232" t="s">
        <v>698</v>
      </c>
      <c r="AU17" s="232" t="s">
        <v>0</v>
      </c>
      <c r="AV17" s="422">
        <v>8.5914351851851853E-2</v>
      </c>
      <c r="AW17" s="186">
        <v>934.84660675550049</v>
      </c>
      <c r="AX17" s="423" t="s">
        <v>365</v>
      </c>
      <c r="AY17" s="423" t="s">
        <v>0</v>
      </c>
      <c r="AZ17" s="424">
        <v>1.8541666666666668E-2</v>
      </c>
      <c r="BA17" s="186">
        <v>830.49056603773579</v>
      </c>
      <c r="BB17" s="423" t="s">
        <v>365</v>
      </c>
      <c r="BC17" s="423" t="s">
        <v>0</v>
      </c>
      <c r="BD17" s="424">
        <v>5.6122685185185185E-2</v>
      </c>
      <c r="BE17" s="186">
        <v>930.35837353549289</v>
      </c>
      <c r="BF17" s="423" t="s">
        <v>365</v>
      </c>
      <c r="BG17" s="423" t="s">
        <v>0</v>
      </c>
      <c r="BH17" s="424">
        <v>3.5983796296296298E-2</v>
      </c>
      <c r="BI17" s="186">
        <v>875.58770343580466</v>
      </c>
      <c r="BJ17" s="232" t="s">
        <v>700</v>
      </c>
      <c r="BK17" s="232" t="s">
        <v>0</v>
      </c>
      <c r="BL17" s="422">
        <v>1.7881944444444443E-2</v>
      </c>
      <c r="BM17" s="186">
        <v>852.1545319465082</v>
      </c>
      <c r="BN17" s="232" t="s">
        <v>700</v>
      </c>
      <c r="BO17" s="232" t="s">
        <v>0</v>
      </c>
      <c r="BP17" s="422">
        <v>4.9490740740740745E-2</v>
      </c>
      <c r="BQ17" s="186">
        <v>818.4581376070737</v>
      </c>
      <c r="BR17" s="232" t="s">
        <v>700</v>
      </c>
      <c r="BS17" s="232" t="s">
        <v>0</v>
      </c>
      <c r="BT17" s="422">
        <v>5.3993055555555558E-2</v>
      </c>
      <c r="BU17" s="186">
        <v>1000</v>
      </c>
      <c r="BV17" s="232" t="s">
        <v>700</v>
      </c>
      <c r="BW17" s="232" t="s">
        <v>0</v>
      </c>
      <c r="BX17" s="422">
        <v>4.1423611111111112E-2</v>
      </c>
      <c r="BY17" s="186">
        <v>980.05129666571668</v>
      </c>
      <c r="BZ17" s="425" t="s">
        <v>728</v>
      </c>
      <c r="CA17" s="232" t="s">
        <v>0</v>
      </c>
      <c r="CB17" s="422">
        <v>2.7696759259259258E-2</v>
      </c>
      <c r="CC17" s="186">
        <v>795.06545820745214</v>
      </c>
      <c r="CD17" s="425" t="s">
        <v>728</v>
      </c>
      <c r="CE17" s="232" t="s">
        <v>0</v>
      </c>
      <c r="CF17" s="424">
        <v>3.4976851851851849E-2</v>
      </c>
      <c r="CG17" s="192">
        <v>785.85777420650891</v>
      </c>
      <c r="CH17" s="229" t="s">
        <v>772</v>
      </c>
      <c r="CI17" s="229" t="s">
        <v>0</v>
      </c>
      <c r="CJ17" s="107">
        <v>4.1412037037037039E-2</v>
      </c>
      <c r="CK17" s="192">
        <v>756.7755385684502</v>
      </c>
      <c r="CL17" s="281"/>
      <c r="CM17" s="281"/>
      <c r="CN17" s="225"/>
      <c r="CO17" s="80"/>
      <c r="CP17" s="281"/>
      <c r="CQ17" s="281"/>
      <c r="CR17" s="225"/>
      <c r="CS17" s="80"/>
      <c r="CT17" s="281"/>
      <c r="CU17" s="281"/>
      <c r="CV17" s="225"/>
      <c r="CW17" s="80"/>
      <c r="CX17" s="281"/>
      <c r="CY17" s="281"/>
      <c r="CZ17" s="225"/>
      <c r="DA17" s="80"/>
      <c r="DB17" s="281"/>
      <c r="DC17" s="281"/>
      <c r="DD17" s="227"/>
      <c r="DE17" s="80"/>
      <c r="DF17" s="281"/>
      <c r="DG17" s="281"/>
      <c r="DH17" s="287"/>
      <c r="DI17" s="80"/>
    </row>
    <row r="18" spans="1:115" x14ac:dyDescent="0.2">
      <c r="A18" s="207">
        <v>4</v>
      </c>
      <c r="B18" s="369" t="s">
        <v>27</v>
      </c>
      <c r="C18" s="370" t="s">
        <v>9</v>
      </c>
      <c r="D18" s="371" t="s">
        <v>567</v>
      </c>
      <c r="E18" s="367"/>
      <c r="F18" s="561"/>
      <c r="G18" s="209">
        <v>13041.274205654927</v>
      </c>
      <c r="H18" s="210">
        <v>13542.281255000345</v>
      </c>
      <c r="I18" s="211">
        <v>16</v>
      </c>
      <c r="J18" s="199"/>
      <c r="K18" s="199"/>
      <c r="L18" s="199"/>
      <c r="M18" s="213"/>
      <c r="N18" s="199"/>
      <c r="O18" s="199"/>
      <c r="P18" s="199"/>
      <c r="Q18" s="213"/>
      <c r="R18" s="199"/>
      <c r="S18" s="199"/>
      <c r="T18" s="199"/>
      <c r="U18" s="213"/>
      <c r="V18" s="282"/>
      <c r="W18" s="281"/>
      <c r="X18" s="227"/>
      <c r="Y18" s="80"/>
      <c r="Z18" s="419" t="s">
        <v>365</v>
      </c>
      <c r="AA18" s="419" t="s">
        <v>0</v>
      </c>
      <c r="AB18" s="420">
        <v>2.0648148148148148E-2</v>
      </c>
      <c r="AC18" s="186">
        <v>668.65671641791027</v>
      </c>
      <c r="AD18" s="419" t="s">
        <v>365</v>
      </c>
      <c r="AE18" s="419" t="s">
        <v>0</v>
      </c>
      <c r="AF18" s="420">
        <v>4.1909722222222223E-2</v>
      </c>
      <c r="AG18" s="186">
        <v>963.65197481396694</v>
      </c>
      <c r="AH18" s="419" t="s">
        <v>365</v>
      </c>
      <c r="AI18" s="419" t="s">
        <v>0</v>
      </c>
      <c r="AJ18" s="420">
        <v>4.449074074074074E-2</v>
      </c>
      <c r="AK18" s="186">
        <v>943.0849601319768</v>
      </c>
      <c r="AL18" s="232" t="s">
        <v>698</v>
      </c>
      <c r="AM18" s="232" t="s">
        <v>0</v>
      </c>
      <c r="AN18" s="422">
        <v>2.7986111111111111E-2</v>
      </c>
      <c r="AO18" s="186">
        <v>913.82978723404256</v>
      </c>
      <c r="AP18" s="232" t="s">
        <v>698</v>
      </c>
      <c r="AQ18" s="232" t="s">
        <v>0</v>
      </c>
      <c r="AR18" s="422">
        <v>4.2418981481481481E-2</v>
      </c>
      <c r="AS18" s="186">
        <v>922.9965156794425</v>
      </c>
      <c r="AT18" s="232" t="s">
        <v>698</v>
      </c>
      <c r="AU18" s="232" t="s">
        <v>0</v>
      </c>
      <c r="AV18" s="422">
        <v>8.5856481481481492E-2</v>
      </c>
      <c r="AW18" s="186">
        <v>935.69879144716435</v>
      </c>
      <c r="AX18" s="423" t="s">
        <v>365</v>
      </c>
      <c r="AY18" s="423" t="s">
        <v>0</v>
      </c>
      <c r="AZ18" s="424">
        <v>1.8622685185185183E-2</v>
      </c>
      <c r="BA18" s="186">
        <v>824.9433962264153</v>
      </c>
      <c r="BB18" s="423" t="s">
        <v>365</v>
      </c>
      <c r="BC18" s="423" t="s">
        <v>0</v>
      </c>
      <c r="BD18" s="424">
        <v>5.9548611111111115E-2</v>
      </c>
      <c r="BE18" s="186">
        <v>858.95933838731901</v>
      </c>
      <c r="BF18" s="423" t="s">
        <v>365</v>
      </c>
      <c r="BG18" s="423" t="s">
        <v>0</v>
      </c>
      <c r="BH18" s="424">
        <v>3.920138888888889E-2</v>
      </c>
      <c r="BI18" s="186">
        <v>775.04520795660039</v>
      </c>
      <c r="BJ18" s="232" t="s">
        <v>700</v>
      </c>
      <c r="BK18" s="232" t="s">
        <v>0</v>
      </c>
      <c r="BL18" s="422">
        <v>2.028935185185185E-2</v>
      </c>
      <c r="BM18" s="186">
        <v>697.62258543833605</v>
      </c>
      <c r="BN18" s="232" t="s">
        <v>700</v>
      </c>
      <c r="BO18" s="232" t="s">
        <v>0</v>
      </c>
      <c r="BP18" s="422">
        <v>4.7245370370370375E-2</v>
      </c>
      <c r="BQ18" s="186">
        <v>872.06410610665898</v>
      </c>
      <c r="BR18" s="232" t="s">
        <v>700</v>
      </c>
      <c r="BS18" s="232" t="s">
        <v>0</v>
      </c>
      <c r="BT18" s="422">
        <v>5.5671296296296302E-2</v>
      </c>
      <c r="BU18" s="186">
        <v>968.91747052518747</v>
      </c>
      <c r="BV18" s="232" t="s">
        <v>700</v>
      </c>
      <c r="BW18" s="232" t="s">
        <v>0</v>
      </c>
      <c r="BX18" s="422">
        <v>4.4710648148148152E-2</v>
      </c>
      <c r="BY18" s="186">
        <v>899.1165574237674</v>
      </c>
      <c r="BZ18" s="425" t="s">
        <v>728</v>
      </c>
      <c r="CA18" s="232" t="s">
        <v>0</v>
      </c>
      <c r="CB18" s="422">
        <v>3.4456018518518518E-2</v>
      </c>
      <c r="CC18" s="372">
        <v>501.00704934541795</v>
      </c>
      <c r="CD18" s="425" t="s">
        <v>728</v>
      </c>
      <c r="CE18" s="232" t="s">
        <v>0</v>
      </c>
      <c r="CF18" s="424">
        <v>3.2002314814814817E-2</v>
      </c>
      <c r="CG18" s="192">
        <v>889.11209321012461</v>
      </c>
      <c r="CH18" s="229" t="s">
        <v>772</v>
      </c>
      <c r="CI18" s="229" t="s">
        <v>0</v>
      </c>
      <c r="CJ18" s="107">
        <v>3.6388888888888887E-2</v>
      </c>
      <c r="CK18" s="192">
        <v>907.57470465601125</v>
      </c>
      <c r="CL18" s="281"/>
      <c r="CM18" s="281"/>
      <c r="CN18" s="225"/>
      <c r="CO18" s="80"/>
      <c r="CP18" s="281"/>
      <c r="CQ18" s="281"/>
      <c r="CR18" s="225"/>
      <c r="CS18" s="80"/>
      <c r="CT18" s="281"/>
      <c r="CU18" s="281"/>
      <c r="CV18" s="225"/>
      <c r="CW18" s="80"/>
      <c r="CX18" s="281"/>
      <c r="CY18" s="281"/>
      <c r="CZ18" s="225"/>
      <c r="DA18" s="80"/>
      <c r="DB18" s="281"/>
      <c r="DC18" s="281"/>
      <c r="DD18" s="225"/>
      <c r="DE18" s="80"/>
      <c r="DF18" s="281"/>
      <c r="DG18" s="281"/>
      <c r="DH18" s="227"/>
      <c r="DI18" s="80"/>
    </row>
    <row r="19" spans="1:115" x14ac:dyDescent="0.2">
      <c r="A19" s="207">
        <v>5</v>
      </c>
      <c r="B19" s="369" t="s">
        <v>55</v>
      </c>
      <c r="C19" s="370" t="s">
        <v>9</v>
      </c>
      <c r="D19" s="371" t="s">
        <v>71</v>
      </c>
      <c r="E19" s="367"/>
      <c r="F19" s="561"/>
      <c r="G19" s="209">
        <v>12379.789495749603</v>
      </c>
      <c r="H19" s="210">
        <v>12379.789495749603</v>
      </c>
      <c r="I19" s="211">
        <v>15</v>
      </c>
      <c r="J19" s="199"/>
      <c r="K19" s="199"/>
      <c r="L19" s="199"/>
      <c r="M19" s="213"/>
      <c r="N19" s="199"/>
      <c r="O19" s="199"/>
      <c r="P19" s="199"/>
      <c r="Q19" s="213"/>
      <c r="R19" s="199"/>
      <c r="S19" s="199"/>
      <c r="T19" s="199"/>
      <c r="U19" s="213"/>
      <c r="V19" s="282"/>
      <c r="W19" s="281"/>
      <c r="X19" s="227"/>
      <c r="Y19" s="80"/>
      <c r="Z19" s="419" t="s">
        <v>365</v>
      </c>
      <c r="AA19" s="419" t="s">
        <v>0</v>
      </c>
      <c r="AB19" s="420">
        <v>1.8715277777777779E-2</v>
      </c>
      <c r="AC19" s="186">
        <v>793.28358208955206</v>
      </c>
      <c r="AD19" s="419" t="s">
        <v>365</v>
      </c>
      <c r="AE19" s="419" t="s">
        <v>0</v>
      </c>
      <c r="AF19" s="420">
        <v>4.0439814814814817E-2</v>
      </c>
      <c r="AG19" s="186">
        <v>1000</v>
      </c>
      <c r="AH19" s="419" t="s">
        <v>365</v>
      </c>
      <c r="AI19" s="419" t="s">
        <v>0</v>
      </c>
      <c r="AJ19" s="420">
        <v>4.6828703703703706E-2</v>
      </c>
      <c r="AK19" s="186">
        <v>887.54467968105575</v>
      </c>
      <c r="AL19" s="232" t="s">
        <v>698</v>
      </c>
      <c r="AM19" s="232" t="s">
        <v>0</v>
      </c>
      <c r="AN19" s="422">
        <v>2.8888888888888891E-2</v>
      </c>
      <c r="AO19" s="186">
        <v>872.34042553191489</v>
      </c>
      <c r="AP19" s="232" t="s">
        <v>698</v>
      </c>
      <c r="AQ19" s="232" t="s">
        <v>0</v>
      </c>
      <c r="AR19" s="422">
        <v>4.3935185185185188E-2</v>
      </c>
      <c r="AS19" s="186">
        <v>877.35191637630658</v>
      </c>
      <c r="AT19" s="232" t="s">
        <v>698</v>
      </c>
      <c r="AU19" s="232" t="s">
        <v>0</v>
      </c>
      <c r="AV19" s="422">
        <v>8.6539351851851853E-2</v>
      </c>
      <c r="AW19" s="186">
        <v>925.6430120855282</v>
      </c>
      <c r="AX19" s="423" t="s">
        <v>365</v>
      </c>
      <c r="AY19" s="423" t="s">
        <v>0</v>
      </c>
      <c r="AZ19" s="424">
        <v>2.0173611111111111E-2</v>
      </c>
      <c r="BA19" s="186">
        <v>718.75471698113199</v>
      </c>
      <c r="BB19" s="423" t="s">
        <v>365</v>
      </c>
      <c r="BC19" s="423" t="s">
        <v>0</v>
      </c>
      <c r="BD19" s="424">
        <v>5.8657407407407408E-2</v>
      </c>
      <c r="BE19" s="186">
        <v>877.53273604410765</v>
      </c>
      <c r="BF19" s="423" t="s">
        <v>365</v>
      </c>
      <c r="BG19" s="423" t="s">
        <v>0</v>
      </c>
      <c r="BH19" s="424">
        <v>3.6921296296296292E-2</v>
      </c>
      <c r="BI19" s="186">
        <v>846.29294755877061</v>
      </c>
      <c r="BJ19" s="232" t="s">
        <v>700</v>
      </c>
      <c r="BK19" s="232" t="s">
        <v>0</v>
      </c>
      <c r="BL19" s="422">
        <v>2.3136574074074077E-2</v>
      </c>
      <c r="BM19" s="186">
        <v>514.85884101040119</v>
      </c>
      <c r="BN19" s="232" t="s">
        <v>700</v>
      </c>
      <c r="BO19" s="232" t="s">
        <v>0</v>
      </c>
      <c r="BP19" s="422">
        <v>4.7083333333333331E-2</v>
      </c>
      <c r="BQ19" s="186">
        <v>875.93257806023757</v>
      </c>
      <c r="BR19" s="232" t="s">
        <v>700</v>
      </c>
      <c r="BS19" s="232" t="s">
        <v>0</v>
      </c>
      <c r="BT19" s="422">
        <v>5.8217592592592592E-2</v>
      </c>
      <c r="BU19" s="186">
        <v>921.75777063236876</v>
      </c>
      <c r="BV19" s="232" t="s">
        <v>700</v>
      </c>
      <c r="BW19" s="232" t="s">
        <v>0</v>
      </c>
      <c r="BX19" s="422">
        <v>4.6921296296296294E-2</v>
      </c>
      <c r="BY19" s="186">
        <v>844.68509546879454</v>
      </c>
      <c r="BZ19" s="425" t="s">
        <v>728</v>
      </c>
      <c r="CA19" s="232" t="s">
        <v>0</v>
      </c>
      <c r="CB19" s="422">
        <v>3.0532407407407411E-2</v>
      </c>
      <c r="CC19" s="186">
        <v>671.70191339375606</v>
      </c>
      <c r="CD19" s="425" t="s">
        <v>728</v>
      </c>
      <c r="CE19" s="232" t="s">
        <v>0</v>
      </c>
      <c r="CF19" s="424">
        <v>3.5949074074074071E-2</v>
      </c>
      <c r="CG19" s="192">
        <v>752.10928083567728</v>
      </c>
      <c r="CH19" s="226"/>
      <c r="CI19" s="226"/>
      <c r="CJ19" s="225"/>
      <c r="CK19" s="80"/>
      <c r="CL19" s="281"/>
      <c r="CM19" s="281"/>
      <c r="CN19" s="227"/>
      <c r="CO19" s="80"/>
      <c r="CP19" s="281"/>
      <c r="CQ19" s="281"/>
      <c r="CR19" s="227"/>
      <c r="CS19" s="80"/>
      <c r="CT19" s="281"/>
      <c r="CU19" s="281"/>
      <c r="CV19" s="225"/>
      <c r="CW19" s="80"/>
      <c r="CX19" s="281"/>
      <c r="CY19" s="281"/>
      <c r="CZ19" s="225"/>
      <c r="DA19" s="80"/>
      <c r="DB19" s="281"/>
      <c r="DC19" s="281"/>
      <c r="DD19" s="225"/>
      <c r="DE19" s="80"/>
      <c r="DF19" s="281"/>
      <c r="DG19" s="281"/>
      <c r="DH19" s="227"/>
      <c r="DI19" s="80"/>
    </row>
    <row r="20" spans="1:115" x14ac:dyDescent="0.2">
      <c r="A20" s="207">
        <v>6</v>
      </c>
      <c r="B20" s="208" t="s">
        <v>124</v>
      </c>
      <c r="C20" s="108" t="s">
        <v>9</v>
      </c>
      <c r="D20" s="108" t="s">
        <v>20</v>
      </c>
      <c r="F20" s="562"/>
      <c r="G20" s="209">
        <v>11274.392435780184</v>
      </c>
      <c r="H20" s="210">
        <v>11274.392435780184</v>
      </c>
      <c r="I20" s="211">
        <v>12</v>
      </c>
      <c r="J20" s="281" t="s">
        <v>289</v>
      </c>
      <c r="K20" s="281" t="s">
        <v>0</v>
      </c>
      <c r="L20" s="215">
        <v>3.2476851851851847E-2</v>
      </c>
      <c r="M20" s="186">
        <v>1000</v>
      </c>
      <c r="N20" s="282"/>
      <c r="O20" s="281"/>
      <c r="P20" s="227"/>
      <c r="Q20" s="80"/>
      <c r="R20" s="282"/>
      <c r="S20" s="281"/>
      <c r="T20" s="227"/>
      <c r="U20" s="80"/>
      <c r="V20" s="282"/>
      <c r="W20" s="281"/>
      <c r="X20" s="227"/>
      <c r="Y20" s="80"/>
      <c r="Z20" s="419" t="s">
        <v>365</v>
      </c>
      <c r="AA20" s="419" t="s">
        <v>0</v>
      </c>
      <c r="AB20" s="420">
        <v>1.5509259259259257E-2</v>
      </c>
      <c r="AC20" s="186">
        <v>1000</v>
      </c>
      <c r="AD20" s="419"/>
      <c r="AE20" s="419"/>
      <c r="AF20" s="421"/>
      <c r="AG20" s="426"/>
      <c r="AH20" s="419"/>
      <c r="AI20" s="419"/>
      <c r="AJ20" s="421"/>
      <c r="AK20" s="186"/>
      <c r="AL20" s="232" t="s">
        <v>698</v>
      </c>
      <c r="AM20" s="232" t="s">
        <v>0</v>
      </c>
      <c r="AN20" s="422">
        <v>2.3935185185185184E-2</v>
      </c>
      <c r="AO20" s="186">
        <v>1100</v>
      </c>
      <c r="AP20" s="232" t="s">
        <v>698</v>
      </c>
      <c r="AQ20" s="232" t="s">
        <v>0</v>
      </c>
      <c r="AR20" s="422">
        <v>3.6539351851851851E-2</v>
      </c>
      <c r="AS20" s="186">
        <v>1100</v>
      </c>
      <c r="AT20" s="232" t="s">
        <v>698</v>
      </c>
      <c r="AU20" s="232" t="s">
        <v>0</v>
      </c>
      <c r="AV20" s="422">
        <v>7.4699074074074071E-2</v>
      </c>
      <c r="AW20" s="186">
        <v>1100</v>
      </c>
      <c r="AX20" s="423" t="s">
        <v>365</v>
      </c>
      <c r="AY20" s="423" t="s">
        <v>0</v>
      </c>
      <c r="AZ20" s="424">
        <v>1.6053240740740739E-2</v>
      </c>
      <c r="BA20" s="186">
        <v>1000.867924528302</v>
      </c>
      <c r="BB20" s="423" t="s">
        <v>365</v>
      </c>
      <c r="BC20" s="423" t="s">
        <v>0</v>
      </c>
      <c r="BD20" s="424">
        <v>5.1076388888888886E-2</v>
      </c>
      <c r="BE20" s="186">
        <v>1035.5272226051</v>
      </c>
      <c r="BF20" s="423" t="s">
        <v>365</v>
      </c>
      <c r="BG20" s="423" t="s">
        <v>0</v>
      </c>
      <c r="BH20" s="424">
        <v>3.2222222222222222E-2</v>
      </c>
      <c r="BI20" s="186">
        <v>993.12839059674513</v>
      </c>
      <c r="BJ20" s="232" t="s">
        <v>700</v>
      </c>
      <c r="BK20" s="232" t="s">
        <v>0</v>
      </c>
      <c r="BL20" s="422">
        <v>1.5578703703703704E-2</v>
      </c>
      <c r="BM20" s="186">
        <v>1000</v>
      </c>
      <c r="BN20" s="232" t="s">
        <v>700</v>
      </c>
      <c r="BO20" s="232" t="s">
        <v>0</v>
      </c>
      <c r="BP20" s="422">
        <v>4.2696759259259261E-2</v>
      </c>
      <c r="BQ20" s="186">
        <v>980.65764023210806</v>
      </c>
      <c r="BR20" s="232" t="s">
        <v>700</v>
      </c>
      <c r="BS20" s="232" t="s">
        <v>0</v>
      </c>
      <c r="BT20" s="425" t="s">
        <v>352</v>
      </c>
      <c r="BU20" s="186">
        <v>0</v>
      </c>
      <c r="BV20" s="232"/>
      <c r="BW20" s="226"/>
      <c r="BX20" s="225"/>
      <c r="BY20" s="186"/>
      <c r="BZ20" s="281"/>
      <c r="CA20" s="281"/>
      <c r="CB20" s="227"/>
      <c r="CC20" s="80"/>
      <c r="CD20" s="281"/>
      <c r="CE20" s="281"/>
      <c r="CF20" s="225"/>
      <c r="CG20" s="80"/>
      <c r="CH20" s="229" t="s">
        <v>772</v>
      </c>
      <c r="CI20" s="229" t="s">
        <v>0</v>
      </c>
      <c r="CJ20" s="107">
        <v>3.4502314814814812E-2</v>
      </c>
      <c r="CK20" s="192">
        <v>964.21125781792921</v>
      </c>
      <c r="CL20" s="281"/>
      <c r="CM20" s="281"/>
      <c r="CN20" s="225"/>
      <c r="CO20" s="80"/>
      <c r="CP20" s="281"/>
      <c r="CQ20" s="281"/>
      <c r="CR20" s="225"/>
      <c r="CS20" s="80"/>
      <c r="CT20" s="281"/>
      <c r="CU20" s="281"/>
      <c r="CV20" s="225"/>
      <c r="CW20" s="80"/>
      <c r="CX20" s="281"/>
      <c r="CY20" s="281"/>
      <c r="CZ20" s="225"/>
      <c r="DA20" s="80"/>
      <c r="DB20" s="281"/>
      <c r="DC20" s="281"/>
      <c r="DD20" s="227"/>
      <c r="DE20" s="80"/>
      <c r="DF20" s="281"/>
      <c r="DG20" s="281"/>
      <c r="DH20" s="227"/>
      <c r="DI20" s="80"/>
    </row>
    <row r="21" spans="1:115" x14ac:dyDescent="0.2">
      <c r="A21" s="207">
        <v>7</v>
      </c>
      <c r="B21" s="208" t="s">
        <v>75</v>
      </c>
      <c r="C21" s="108" t="s">
        <v>9</v>
      </c>
      <c r="D21" s="108" t="s">
        <v>64</v>
      </c>
      <c r="E21" s="200" t="s">
        <v>354</v>
      </c>
      <c r="F21" s="562"/>
      <c r="G21" s="209">
        <v>10903.731351720951</v>
      </c>
      <c r="H21" s="210">
        <v>10903.731351720951</v>
      </c>
      <c r="I21" s="211">
        <v>15</v>
      </c>
      <c r="J21" s="281" t="s">
        <v>289</v>
      </c>
      <c r="K21" s="281" t="s">
        <v>0</v>
      </c>
      <c r="L21" s="215">
        <v>4.1261574074074069E-2</v>
      </c>
      <c r="M21" s="186">
        <v>729.50819672131149</v>
      </c>
      <c r="N21" s="282"/>
      <c r="O21" s="281"/>
      <c r="P21" s="227"/>
      <c r="Q21" s="80"/>
      <c r="R21" s="282"/>
      <c r="S21" s="281"/>
      <c r="T21" s="227"/>
      <c r="U21" s="80"/>
      <c r="V21" s="282"/>
      <c r="W21" s="281"/>
      <c r="X21" s="227"/>
      <c r="Y21" s="80"/>
      <c r="Z21" s="419" t="s">
        <v>388</v>
      </c>
      <c r="AA21" s="419" t="s">
        <v>1</v>
      </c>
      <c r="AB21" s="420">
        <v>2.3240740740740742E-2</v>
      </c>
      <c r="AC21" s="186">
        <v>346.95787831513252</v>
      </c>
      <c r="AD21" s="419" t="s">
        <v>388</v>
      </c>
      <c r="AE21" s="419" t="s">
        <v>1</v>
      </c>
      <c r="AF21" s="420">
        <v>4.2939814814814813E-2</v>
      </c>
      <c r="AG21" s="186">
        <v>545.64831261101233</v>
      </c>
      <c r="AH21" s="419" t="s">
        <v>388</v>
      </c>
      <c r="AI21" s="419" t="s">
        <v>1</v>
      </c>
      <c r="AJ21" s="420">
        <v>3.6145833333333328E-2</v>
      </c>
      <c r="AK21" s="186">
        <v>800</v>
      </c>
      <c r="AL21" s="232" t="s">
        <v>361</v>
      </c>
      <c r="AM21" s="232" t="s">
        <v>1</v>
      </c>
      <c r="AN21" s="422">
        <v>2.5335648148148149E-2</v>
      </c>
      <c r="AO21" s="186">
        <v>780.6812404677172</v>
      </c>
      <c r="AP21" s="232" t="s">
        <v>361</v>
      </c>
      <c r="AQ21" s="232" t="s">
        <v>1</v>
      </c>
      <c r="AR21" s="422">
        <v>4.0694444444444443E-2</v>
      </c>
      <c r="AS21" s="186">
        <v>756.73151750972772</v>
      </c>
      <c r="AT21" s="232" t="s">
        <v>361</v>
      </c>
      <c r="AU21" s="232" t="s">
        <v>155</v>
      </c>
      <c r="AV21" s="422">
        <v>6.4386574074074068E-2</v>
      </c>
      <c r="AW21" s="186">
        <v>853.10114857354586</v>
      </c>
      <c r="AX21" s="423" t="s">
        <v>388</v>
      </c>
      <c r="AY21" s="423" t="s">
        <v>1</v>
      </c>
      <c r="AZ21" s="424">
        <v>1.638888888888889E-2</v>
      </c>
      <c r="BA21" s="186">
        <v>737.49603803486525</v>
      </c>
      <c r="BB21" s="423" t="s">
        <v>388</v>
      </c>
      <c r="BC21" s="423" t="s">
        <v>1</v>
      </c>
      <c r="BD21" s="424">
        <v>4.5752314814814815E-2</v>
      </c>
      <c r="BE21" s="186">
        <v>740.93891402714939</v>
      </c>
      <c r="BF21" s="423" t="s">
        <v>388</v>
      </c>
      <c r="BG21" s="423" t="s">
        <v>1</v>
      </c>
      <c r="BH21" s="424">
        <v>3.7511574074074072E-2</v>
      </c>
      <c r="BI21" s="186">
        <v>681.54445625221388</v>
      </c>
      <c r="BJ21" s="232" t="s">
        <v>707</v>
      </c>
      <c r="BK21" s="232" t="s">
        <v>1</v>
      </c>
      <c r="BL21" s="422">
        <v>2.1180555555555553E-2</v>
      </c>
      <c r="BM21" s="186">
        <v>773.34839073969522</v>
      </c>
      <c r="BN21" s="232" t="s">
        <v>707</v>
      </c>
      <c r="BO21" s="232" t="s">
        <v>1</v>
      </c>
      <c r="BP21" s="422">
        <v>4.071759259259259E-2</v>
      </c>
      <c r="BQ21" s="186">
        <v>800</v>
      </c>
      <c r="BR21" s="232" t="s">
        <v>707</v>
      </c>
      <c r="BS21" s="232" t="s">
        <v>1</v>
      </c>
      <c r="BT21" s="422">
        <v>4.8842592592592597E-2</v>
      </c>
      <c r="BU21" s="186">
        <v>800</v>
      </c>
      <c r="BV21" s="232"/>
      <c r="BW21" s="232"/>
      <c r="BX21" s="425"/>
      <c r="BY21" s="186"/>
      <c r="BZ21" s="425" t="s">
        <v>728</v>
      </c>
      <c r="CA21" s="232" t="s">
        <v>0</v>
      </c>
      <c r="CB21" s="422">
        <v>2.9872685185185183E-2</v>
      </c>
      <c r="CC21" s="186">
        <v>700.4028197381673</v>
      </c>
      <c r="CD21" s="425" t="s">
        <v>728</v>
      </c>
      <c r="CE21" s="232" t="s">
        <v>0</v>
      </c>
      <c r="CF21" s="424">
        <v>3.2916666666666664E-2</v>
      </c>
      <c r="CG21" s="192">
        <v>857.37243873041405</v>
      </c>
      <c r="CH21" s="281"/>
      <c r="CI21" s="281"/>
      <c r="CJ21" s="225"/>
      <c r="CK21" s="80"/>
      <c r="CL21" s="281"/>
      <c r="CM21" s="281"/>
      <c r="CN21" s="227"/>
      <c r="CO21" s="80"/>
      <c r="CP21" s="281"/>
      <c r="CQ21" s="281"/>
      <c r="CR21" s="227"/>
      <c r="CS21" s="80"/>
      <c r="CT21" s="281"/>
      <c r="CU21" s="281"/>
      <c r="CV21" s="225"/>
      <c r="CW21" s="80"/>
      <c r="CX21" s="281"/>
      <c r="CY21" s="281"/>
      <c r="CZ21" s="225"/>
      <c r="DA21" s="80"/>
      <c r="DB21" s="281"/>
      <c r="DC21" s="281"/>
      <c r="DD21" s="227"/>
      <c r="DE21" s="80"/>
      <c r="DF21" s="281"/>
      <c r="DG21" s="281"/>
      <c r="DH21" s="287"/>
      <c r="DI21" s="80"/>
    </row>
    <row r="22" spans="1:115" x14ac:dyDescent="0.2">
      <c r="A22" s="207">
        <v>8</v>
      </c>
      <c r="B22" s="208" t="s">
        <v>67</v>
      </c>
      <c r="C22" s="108" t="s">
        <v>9</v>
      </c>
      <c r="D22" s="108" t="s">
        <v>64</v>
      </c>
      <c r="E22" s="200" t="s">
        <v>353</v>
      </c>
      <c r="F22" s="562"/>
      <c r="G22" s="209">
        <v>10624.225940802258</v>
      </c>
      <c r="H22" s="210">
        <v>10624.225940802258</v>
      </c>
      <c r="I22" s="211">
        <v>15</v>
      </c>
      <c r="J22" s="281" t="s">
        <v>394</v>
      </c>
      <c r="K22" s="281" t="s">
        <v>0</v>
      </c>
      <c r="L22" s="215">
        <v>4.628472222222222E-2</v>
      </c>
      <c r="M22" s="186">
        <v>574.83962936564478</v>
      </c>
      <c r="N22" s="226"/>
      <c r="O22" s="226"/>
      <c r="P22" s="225"/>
      <c r="Q22" s="80"/>
      <c r="R22" s="282"/>
      <c r="S22" s="281"/>
      <c r="T22" s="227"/>
      <c r="U22" s="80"/>
      <c r="V22" s="282"/>
      <c r="W22" s="281"/>
      <c r="X22" s="227"/>
      <c r="Y22" s="80"/>
      <c r="Z22" s="419" t="s">
        <v>562</v>
      </c>
      <c r="AA22" s="419" t="s">
        <v>1</v>
      </c>
      <c r="AB22" s="420">
        <v>1.9305555555555555E-2</v>
      </c>
      <c r="AC22" s="186">
        <v>559.12636505460216</v>
      </c>
      <c r="AD22" s="419" t="s">
        <v>562</v>
      </c>
      <c r="AE22" s="419" t="s">
        <v>1</v>
      </c>
      <c r="AF22" s="420">
        <v>3.5844907407407409E-2</v>
      </c>
      <c r="AG22" s="186">
        <v>719.85790408525747</v>
      </c>
      <c r="AH22" s="419" t="s">
        <v>562</v>
      </c>
      <c r="AI22" s="419" t="s">
        <v>1</v>
      </c>
      <c r="AJ22" s="420">
        <v>3.858796296296297E-2</v>
      </c>
      <c r="AK22" s="186">
        <v>745.94940762087708</v>
      </c>
      <c r="AL22" s="232" t="s">
        <v>394</v>
      </c>
      <c r="AM22" s="232" t="s">
        <v>155</v>
      </c>
      <c r="AN22" s="422">
        <v>2.5358796296296296E-2</v>
      </c>
      <c r="AO22" s="186">
        <v>650.71525423728804</v>
      </c>
      <c r="AP22" s="232" t="s">
        <v>394</v>
      </c>
      <c r="AQ22" s="232" t="s">
        <v>1</v>
      </c>
      <c r="AR22" s="422">
        <v>3.9525462962962964E-2</v>
      </c>
      <c r="AS22" s="186">
        <v>785.55123216601817</v>
      </c>
      <c r="AT22" s="232" t="s">
        <v>394</v>
      </c>
      <c r="AU22" s="232" t="s">
        <v>155</v>
      </c>
      <c r="AV22" s="422">
        <v>7.9513888888888884E-2</v>
      </c>
      <c r="AW22" s="186">
        <v>640.02964060763236</v>
      </c>
      <c r="AX22" s="423" t="s">
        <v>654</v>
      </c>
      <c r="AY22" s="423" t="s">
        <v>155</v>
      </c>
      <c r="AZ22" s="424">
        <v>1.0231481481481482E-2</v>
      </c>
      <c r="BA22" s="186">
        <v>729.13340935005715</v>
      </c>
      <c r="BB22" s="423" t="s">
        <v>654</v>
      </c>
      <c r="BC22" s="423" t="s">
        <v>155</v>
      </c>
      <c r="BD22" s="428">
        <v>3.412037037037037E-2</v>
      </c>
      <c r="BE22" s="186">
        <v>735</v>
      </c>
      <c r="BF22" s="423" t="s">
        <v>654</v>
      </c>
      <c r="BG22" s="423" t="s">
        <v>155</v>
      </c>
      <c r="BH22" s="424">
        <v>2.7939814814814817E-2</v>
      </c>
      <c r="BI22" s="186">
        <v>652.96198054818751</v>
      </c>
      <c r="BJ22" s="232" t="s">
        <v>700</v>
      </c>
      <c r="BK22" s="232" t="s">
        <v>0</v>
      </c>
      <c r="BL22" s="422">
        <v>1.9444444444444445E-2</v>
      </c>
      <c r="BM22" s="186">
        <v>751.85735512630015</v>
      </c>
      <c r="BN22" s="232" t="s">
        <v>700</v>
      </c>
      <c r="BO22" s="232" t="s">
        <v>0</v>
      </c>
      <c r="BP22" s="422">
        <v>4.9050925925925921E-2</v>
      </c>
      <c r="BQ22" s="186">
        <v>828.95827576678641</v>
      </c>
      <c r="BR22" s="232" t="s">
        <v>700</v>
      </c>
      <c r="BS22" s="232" t="s">
        <v>0</v>
      </c>
      <c r="BT22" s="422">
        <v>5.8321759259259261E-2</v>
      </c>
      <c r="BU22" s="186">
        <v>919.82851018220788</v>
      </c>
      <c r="BV22" s="232"/>
      <c r="BW22" s="232"/>
      <c r="BX22" s="425"/>
      <c r="BY22" s="186"/>
      <c r="BZ22" s="425" t="s">
        <v>728</v>
      </c>
      <c r="CA22" s="232" t="s">
        <v>0</v>
      </c>
      <c r="CB22" s="422">
        <v>3.2152777777777773E-2</v>
      </c>
      <c r="CC22" s="186">
        <v>601.20845921450177</v>
      </c>
      <c r="CD22" s="425" t="s">
        <v>728</v>
      </c>
      <c r="CE22" s="232" t="s">
        <v>0</v>
      </c>
      <c r="CF22" s="424">
        <v>3.6608796296296299E-2</v>
      </c>
      <c r="CG22" s="192">
        <v>729.20851747689835</v>
      </c>
      <c r="CH22" s="281"/>
      <c r="CI22" s="281"/>
      <c r="CJ22" s="225"/>
      <c r="CK22" s="80"/>
      <c r="CL22" s="281"/>
      <c r="CM22" s="281"/>
      <c r="CN22" s="225"/>
      <c r="CO22" s="80"/>
      <c r="CP22" s="281"/>
      <c r="CQ22" s="281"/>
      <c r="CR22" s="225"/>
      <c r="CS22" s="80"/>
      <c r="CT22" s="281"/>
      <c r="CU22" s="281"/>
      <c r="CV22" s="287"/>
      <c r="CW22" s="80"/>
      <c r="CX22" s="281"/>
      <c r="CY22" s="281"/>
      <c r="CZ22" s="287"/>
      <c r="DA22" s="80"/>
      <c r="DB22" s="281"/>
      <c r="DC22" s="281"/>
      <c r="DD22" s="227"/>
      <c r="DE22" s="80"/>
      <c r="DF22" s="281"/>
      <c r="DG22" s="281"/>
      <c r="DH22" s="287"/>
      <c r="DI22" s="80"/>
      <c r="DJ22" s="199"/>
      <c r="DK22" s="199"/>
    </row>
    <row r="23" spans="1:115" x14ac:dyDescent="0.2">
      <c r="A23" s="207">
        <v>9</v>
      </c>
      <c r="B23" s="208" t="s">
        <v>116</v>
      </c>
      <c r="C23" s="108" t="s">
        <v>9</v>
      </c>
      <c r="D23" s="108" t="s">
        <v>48</v>
      </c>
      <c r="F23" s="562"/>
      <c r="G23" s="209">
        <v>10461.273104398229</v>
      </c>
      <c r="H23" s="210">
        <v>10461.273104398229</v>
      </c>
      <c r="I23" s="211">
        <v>12</v>
      </c>
      <c r="J23" s="223"/>
      <c r="K23" s="223"/>
      <c r="L23" s="429"/>
      <c r="M23" s="186"/>
      <c r="N23" s="284"/>
      <c r="O23" s="298"/>
      <c r="P23" s="300"/>
      <c r="Q23" s="80"/>
      <c r="R23" s="284"/>
      <c r="S23" s="298"/>
      <c r="T23" s="300"/>
      <c r="U23" s="80"/>
      <c r="V23" s="284"/>
      <c r="W23" s="298"/>
      <c r="X23" s="300"/>
      <c r="Y23" s="80"/>
      <c r="Z23" s="288"/>
      <c r="AA23" s="288"/>
      <c r="AB23" s="300"/>
      <c r="AC23" s="80"/>
      <c r="AD23" s="288"/>
      <c r="AE23" s="288"/>
      <c r="AF23" s="300"/>
      <c r="AG23" s="80"/>
      <c r="AH23" s="288"/>
      <c r="AI23" s="288"/>
      <c r="AJ23" s="300"/>
      <c r="AK23" s="80"/>
      <c r="AL23" s="232" t="s">
        <v>698</v>
      </c>
      <c r="AM23" s="232" t="s">
        <v>0</v>
      </c>
      <c r="AN23" s="422">
        <v>2.568287037037037E-2</v>
      </c>
      <c r="AO23" s="186">
        <v>1019.6808510638298</v>
      </c>
      <c r="AP23" s="232" t="s">
        <v>698</v>
      </c>
      <c r="AQ23" s="232" t="s">
        <v>0</v>
      </c>
      <c r="AR23" s="422">
        <v>3.8483796296296294E-2</v>
      </c>
      <c r="AS23" s="186">
        <v>1041.4634146341464</v>
      </c>
      <c r="AT23" s="232" t="s">
        <v>698</v>
      </c>
      <c r="AU23" s="232" t="s">
        <v>0</v>
      </c>
      <c r="AV23" s="422">
        <v>8.2696759259259262E-2</v>
      </c>
      <c r="AW23" s="186">
        <v>982.22807561202342</v>
      </c>
      <c r="AX23" s="423" t="s">
        <v>365</v>
      </c>
      <c r="AY23" s="423" t="s">
        <v>0</v>
      </c>
      <c r="AZ23" s="425" t="s">
        <v>398</v>
      </c>
      <c r="BA23" s="186">
        <v>0</v>
      </c>
      <c r="BB23" s="423" t="s">
        <v>365</v>
      </c>
      <c r="BC23" s="423" t="s">
        <v>0</v>
      </c>
      <c r="BD23" s="424">
        <v>5.6747685185185186E-2</v>
      </c>
      <c r="BE23" s="186">
        <v>917.33287388008273</v>
      </c>
      <c r="BF23" s="423" t="s">
        <v>365</v>
      </c>
      <c r="BG23" s="423" t="s">
        <v>0</v>
      </c>
      <c r="BH23" s="424">
        <v>3.2569444444444443E-2</v>
      </c>
      <c r="BI23" s="186">
        <v>982.2784810126584</v>
      </c>
      <c r="BJ23" s="232" t="s">
        <v>700</v>
      </c>
      <c r="BK23" s="232" t="s">
        <v>0</v>
      </c>
      <c r="BL23" s="422">
        <v>1.7013888888888887E-2</v>
      </c>
      <c r="BM23" s="186">
        <v>907.87518573551279</v>
      </c>
      <c r="BN23" s="232" t="s">
        <v>700</v>
      </c>
      <c r="BO23" s="232" t="s">
        <v>0</v>
      </c>
      <c r="BP23" s="422">
        <v>4.5474537037037042E-2</v>
      </c>
      <c r="BQ23" s="186">
        <v>914.3409781707652</v>
      </c>
      <c r="BR23" s="232" t="s">
        <v>700</v>
      </c>
      <c r="BS23" s="232" t="s">
        <v>0</v>
      </c>
      <c r="BT23" s="422">
        <v>5.4560185185185184E-2</v>
      </c>
      <c r="BU23" s="186">
        <v>989.49624866023589</v>
      </c>
      <c r="BV23" s="232" t="s">
        <v>700</v>
      </c>
      <c r="BW23" s="232" t="s">
        <v>0</v>
      </c>
      <c r="BX23" s="422">
        <v>4.0925925925925928E-2</v>
      </c>
      <c r="BY23" s="186">
        <v>992.3055001424907</v>
      </c>
      <c r="BZ23" s="425" t="s">
        <v>728</v>
      </c>
      <c r="CA23" s="232" t="s">
        <v>0</v>
      </c>
      <c r="CB23" s="422">
        <v>2.7152777777777779E-2</v>
      </c>
      <c r="CC23" s="186">
        <v>818.73111782477338</v>
      </c>
      <c r="CD23" s="425" t="s">
        <v>728</v>
      </c>
      <c r="CE23" s="232" t="s">
        <v>0</v>
      </c>
      <c r="CF23" s="424">
        <v>3.1817129629629633E-2</v>
      </c>
      <c r="CG23" s="192">
        <v>895.54037766171143</v>
      </c>
      <c r="CH23" s="226"/>
      <c r="CI23" s="226"/>
      <c r="CJ23" s="225"/>
      <c r="CK23" s="80"/>
      <c r="CL23" s="281"/>
      <c r="CM23" s="281"/>
      <c r="CN23" s="227"/>
      <c r="CO23" s="80"/>
      <c r="CP23" s="281"/>
      <c r="CQ23" s="281"/>
      <c r="CR23" s="227"/>
      <c r="CS23" s="80"/>
      <c r="CT23" s="281"/>
      <c r="CU23" s="281"/>
      <c r="CV23" s="227"/>
      <c r="CW23" s="80"/>
      <c r="CX23" s="281"/>
      <c r="CY23" s="281"/>
      <c r="CZ23" s="227"/>
      <c r="DA23" s="80"/>
      <c r="DB23" s="281"/>
      <c r="DC23" s="281"/>
      <c r="DD23" s="227"/>
      <c r="DE23" s="80"/>
      <c r="DF23" s="281"/>
      <c r="DG23" s="281"/>
      <c r="DH23" s="227"/>
      <c r="DI23" s="80"/>
    </row>
    <row r="24" spans="1:115" x14ac:dyDescent="0.2">
      <c r="A24" s="207">
        <v>10</v>
      </c>
      <c r="B24" s="208" t="s">
        <v>129</v>
      </c>
      <c r="C24" s="108" t="s">
        <v>9</v>
      </c>
      <c r="D24" s="108" t="s">
        <v>350</v>
      </c>
      <c r="F24" s="562"/>
      <c r="G24" s="209">
        <v>10369.496726521709</v>
      </c>
      <c r="H24" s="210">
        <v>10369.496726521709</v>
      </c>
      <c r="I24" s="211">
        <v>15</v>
      </c>
      <c r="J24" s="281" t="s">
        <v>289</v>
      </c>
      <c r="K24" s="281" t="s">
        <v>0</v>
      </c>
      <c r="L24" s="215">
        <v>4.3900462962962961E-2</v>
      </c>
      <c r="M24" s="186">
        <v>648.25374198146824</v>
      </c>
      <c r="N24" s="282"/>
      <c r="O24" s="281"/>
      <c r="P24" s="232"/>
      <c r="Q24" s="235"/>
      <c r="R24" s="282"/>
      <c r="S24" s="281"/>
      <c r="T24" s="232"/>
      <c r="U24" s="80"/>
      <c r="V24" s="282"/>
      <c r="W24" s="281"/>
      <c r="X24" s="232"/>
      <c r="Y24" s="80"/>
      <c r="Z24" s="419" t="s">
        <v>365</v>
      </c>
      <c r="AA24" s="419" t="s">
        <v>0</v>
      </c>
      <c r="AB24" s="420">
        <v>2.1111111111111108E-2</v>
      </c>
      <c r="AC24" s="186">
        <v>638.80597014925365</v>
      </c>
      <c r="AD24" s="419" t="s">
        <v>365</v>
      </c>
      <c r="AE24" s="419" t="s">
        <v>0</v>
      </c>
      <c r="AF24" s="420">
        <v>4.6759259259259257E-2</v>
      </c>
      <c r="AG24" s="186">
        <v>843.73211219232985</v>
      </c>
      <c r="AH24" s="419" t="s">
        <v>365</v>
      </c>
      <c r="AI24" s="419" t="s">
        <v>0</v>
      </c>
      <c r="AJ24" s="420">
        <v>4.71875E-2</v>
      </c>
      <c r="AK24" s="186">
        <v>879.02117129502335</v>
      </c>
      <c r="AL24" s="232" t="s">
        <v>698</v>
      </c>
      <c r="AM24" s="232" t="s">
        <v>0</v>
      </c>
      <c r="AN24" s="422">
        <v>2.8506944444444442E-2</v>
      </c>
      <c r="AO24" s="186">
        <v>889.89361702127678</v>
      </c>
      <c r="AP24" s="232" t="s">
        <v>698</v>
      </c>
      <c r="AQ24" s="232" t="s">
        <v>0</v>
      </c>
      <c r="AR24" s="422">
        <v>5.5034722222222221E-2</v>
      </c>
      <c r="AS24" s="186">
        <v>543.20557491289196</v>
      </c>
      <c r="AT24" s="232" t="s">
        <v>698</v>
      </c>
      <c r="AU24" s="232" t="s">
        <v>0</v>
      </c>
      <c r="AV24" s="422">
        <v>9.4768518518518516E-2</v>
      </c>
      <c r="AW24" s="186">
        <v>804.4623489308957</v>
      </c>
      <c r="AX24" s="423" t="s">
        <v>365</v>
      </c>
      <c r="AY24" s="423" t="s">
        <v>0</v>
      </c>
      <c r="AZ24" s="425" t="s">
        <v>398</v>
      </c>
      <c r="BA24" s="186">
        <v>0</v>
      </c>
      <c r="BB24" s="423" t="s">
        <v>365</v>
      </c>
      <c r="BC24" s="423" t="s">
        <v>0</v>
      </c>
      <c r="BD24" s="424">
        <v>6.429398148148148E-2</v>
      </c>
      <c r="BE24" s="186">
        <v>760.06202618883538</v>
      </c>
      <c r="BF24" s="423" t="s">
        <v>365</v>
      </c>
      <c r="BG24" s="423" t="s">
        <v>0</v>
      </c>
      <c r="BH24" s="424">
        <v>4.0729166666666664E-2</v>
      </c>
      <c r="BI24" s="186">
        <v>727.30560578661857</v>
      </c>
      <c r="BJ24" s="232" t="s">
        <v>700</v>
      </c>
      <c r="BK24" s="232" t="s">
        <v>0</v>
      </c>
      <c r="BL24" s="422">
        <v>1.9895833333333331E-2</v>
      </c>
      <c r="BM24" s="186">
        <v>722.88261515601789</v>
      </c>
      <c r="BN24" s="232" t="s">
        <v>700</v>
      </c>
      <c r="BO24" s="232" t="s">
        <v>0</v>
      </c>
      <c r="BP24" s="422">
        <v>5.1284722222222225E-2</v>
      </c>
      <c r="BQ24" s="186">
        <v>775.62862669245635</v>
      </c>
      <c r="BR24" s="232" t="s">
        <v>700</v>
      </c>
      <c r="BS24" s="232" t="s">
        <v>0</v>
      </c>
      <c r="BT24" s="422">
        <v>6.3761574074074068E-2</v>
      </c>
      <c r="BU24" s="186">
        <v>819.0782422293679</v>
      </c>
      <c r="BV24" s="232" t="s">
        <v>700</v>
      </c>
      <c r="BW24" s="232" t="s">
        <v>0</v>
      </c>
      <c r="BX24" s="422">
        <v>5.4953703703703706E-2</v>
      </c>
      <c r="BY24" s="186">
        <v>646.90795098318608</v>
      </c>
      <c r="BZ24" s="281"/>
      <c r="CA24" s="281"/>
      <c r="CB24" s="225"/>
      <c r="CC24" s="80"/>
      <c r="CD24" s="226"/>
      <c r="CE24" s="226"/>
      <c r="CF24" s="225"/>
      <c r="CG24" s="80"/>
      <c r="CH24" s="229" t="s">
        <v>772</v>
      </c>
      <c r="CI24" s="229" t="s">
        <v>0</v>
      </c>
      <c r="CJ24" s="386">
        <v>4.4293981481481483E-2</v>
      </c>
      <c r="CK24" s="192">
        <v>670.25712300208488</v>
      </c>
      <c r="CL24" s="281"/>
      <c r="CM24" s="281"/>
      <c r="CN24" s="227"/>
      <c r="CO24" s="80"/>
      <c r="CP24" s="281"/>
      <c r="CQ24" s="281"/>
      <c r="CR24" s="227"/>
      <c r="CS24" s="80"/>
      <c r="CT24" s="281"/>
      <c r="CU24" s="281"/>
      <c r="CV24" s="225"/>
      <c r="CW24" s="80"/>
      <c r="CX24" s="281"/>
      <c r="CY24" s="281"/>
      <c r="CZ24" s="225"/>
      <c r="DA24" s="80"/>
      <c r="DB24" s="281"/>
      <c r="DC24" s="281"/>
      <c r="DD24" s="227"/>
      <c r="DE24" s="80"/>
      <c r="DF24" s="281"/>
      <c r="DG24" s="281"/>
      <c r="DH24" s="225"/>
      <c r="DI24" s="80"/>
    </row>
    <row r="25" spans="1:115" x14ac:dyDescent="0.2">
      <c r="A25" s="207">
        <v>11</v>
      </c>
      <c r="B25" s="208" t="s">
        <v>137</v>
      </c>
      <c r="C25" s="108" t="s">
        <v>9</v>
      </c>
      <c r="D25" s="108" t="s">
        <v>487</v>
      </c>
      <c r="E25" s="222" t="s">
        <v>353</v>
      </c>
      <c r="F25" s="561"/>
      <c r="G25" s="209">
        <v>10317.548262760583</v>
      </c>
      <c r="H25" s="210">
        <v>10849.97876881903</v>
      </c>
      <c r="I25" s="211">
        <v>16</v>
      </c>
      <c r="J25" s="282" t="s">
        <v>394</v>
      </c>
      <c r="K25" s="281" t="s">
        <v>0</v>
      </c>
      <c r="L25" s="214">
        <v>4.7662037037037037E-2</v>
      </c>
      <c r="M25" s="372">
        <v>532.43050605844599</v>
      </c>
      <c r="N25" s="282"/>
      <c r="O25" s="281"/>
      <c r="P25" s="232"/>
      <c r="Q25" s="235"/>
      <c r="R25" s="226"/>
      <c r="S25" s="226"/>
      <c r="T25" s="225"/>
      <c r="U25" s="80"/>
      <c r="V25" s="226"/>
      <c r="W25" s="226"/>
      <c r="X25" s="225"/>
      <c r="Y25" s="80"/>
      <c r="Z25" s="419" t="s">
        <v>556</v>
      </c>
      <c r="AA25" s="419" t="s">
        <v>155</v>
      </c>
      <c r="AB25" s="420">
        <v>1.6087962962962964E-2</v>
      </c>
      <c r="AC25" s="186">
        <v>700</v>
      </c>
      <c r="AD25" s="419" t="s">
        <v>556</v>
      </c>
      <c r="AE25" s="419" t="s">
        <v>155</v>
      </c>
      <c r="AF25" s="420">
        <v>3.1608796296296295E-2</v>
      </c>
      <c r="AG25" s="186">
        <v>700</v>
      </c>
      <c r="AH25" s="419" t="s">
        <v>556</v>
      </c>
      <c r="AI25" s="419" t="s">
        <v>155</v>
      </c>
      <c r="AJ25" s="420">
        <v>2.9953703703703705E-2</v>
      </c>
      <c r="AK25" s="186">
        <v>700</v>
      </c>
      <c r="AL25" s="232" t="s">
        <v>394</v>
      </c>
      <c r="AM25" s="232" t="s">
        <v>155</v>
      </c>
      <c r="AN25" s="422">
        <v>2.4652777777777777E-2</v>
      </c>
      <c r="AO25" s="186">
        <v>671.18644067796606</v>
      </c>
      <c r="AP25" s="232" t="s">
        <v>394</v>
      </c>
      <c r="AQ25" s="232" t="s">
        <v>1</v>
      </c>
      <c r="AR25" s="422">
        <v>3.8541666666666669E-2</v>
      </c>
      <c r="AS25" s="186">
        <v>809.80544747081728</v>
      </c>
      <c r="AT25" s="232" t="s">
        <v>394</v>
      </c>
      <c r="AU25" s="232" t="s">
        <v>155</v>
      </c>
      <c r="AV25" s="422">
        <v>7.0729166666666662E-2</v>
      </c>
      <c r="AW25" s="186">
        <v>763.76435716932212</v>
      </c>
      <c r="AX25" s="423" t="s">
        <v>654</v>
      </c>
      <c r="AY25" s="423" t="s">
        <v>155</v>
      </c>
      <c r="AZ25" s="424">
        <v>1.0960648148148148E-2</v>
      </c>
      <c r="BA25" s="186">
        <v>676.33409350057025</v>
      </c>
      <c r="BB25" s="423" t="s">
        <v>654</v>
      </c>
      <c r="BC25" s="423" t="s">
        <v>155</v>
      </c>
      <c r="BD25" s="428">
        <v>3.5138888888888893E-2</v>
      </c>
      <c r="BE25" s="186">
        <v>713.05970149253722</v>
      </c>
      <c r="BF25" s="423" t="s">
        <v>654</v>
      </c>
      <c r="BG25" s="423" t="s">
        <v>155</v>
      </c>
      <c r="BH25" s="424">
        <v>3.1678240740740743E-2</v>
      </c>
      <c r="BI25" s="186">
        <v>553.00618921308569</v>
      </c>
      <c r="BJ25" s="232" t="s">
        <v>706</v>
      </c>
      <c r="BK25" s="232" t="s">
        <v>155</v>
      </c>
      <c r="BL25" s="422">
        <v>2.3043981481481481E-2</v>
      </c>
      <c r="BM25" s="186">
        <v>633.38833883388338</v>
      </c>
      <c r="BN25" s="232" t="s">
        <v>706</v>
      </c>
      <c r="BO25" s="232" t="s">
        <v>155</v>
      </c>
      <c r="BP25" s="422">
        <v>3.4756944444444444E-2</v>
      </c>
      <c r="BQ25" s="186">
        <v>700</v>
      </c>
      <c r="BR25" s="232" t="s">
        <v>706</v>
      </c>
      <c r="BS25" s="232" t="s">
        <v>155</v>
      </c>
      <c r="BT25" s="422">
        <v>4.927083333333334E-2</v>
      </c>
      <c r="BU25" s="186">
        <v>700</v>
      </c>
      <c r="BV25" s="232" t="s">
        <v>706</v>
      </c>
      <c r="BW25" s="232" t="s">
        <v>155</v>
      </c>
      <c r="BX25" s="422">
        <v>4.1273148148148149E-2</v>
      </c>
      <c r="BY25" s="186">
        <v>700</v>
      </c>
      <c r="BZ25" s="425" t="s">
        <v>728</v>
      </c>
      <c r="CA25" s="232" t="s">
        <v>0</v>
      </c>
      <c r="CB25" s="422">
        <v>3.3622685185185179E-2</v>
      </c>
      <c r="CC25" s="186">
        <v>537.26082578046339</v>
      </c>
      <c r="CD25" s="425" t="s">
        <v>728</v>
      </c>
      <c r="CE25" s="232" t="s">
        <v>0</v>
      </c>
      <c r="CF25" s="424">
        <v>3.5729166666666666E-2</v>
      </c>
      <c r="CG25" s="192">
        <v>759.74286862193674</v>
      </c>
      <c r="CH25" s="226"/>
      <c r="CI25" s="226"/>
      <c r="CJ25" s="225"/>
      <c r="CK25" s="80"/>
      <c r="CL25" s="281"/>
      <c r="CM25" s="281"/>
      <c r="CN25" s="225"/>
      <c r="CO25" s="80"/>
      <c r="CP25" s="281"/>
      <c r="CQ25" s="281"/>
      <c r="CR25" s="225"/>
      <c r="CS25" s="80"/>
      <c r="CT25" s="281"/>
      <c r="CU25" s="281"/>
      <c r="CV25" s="225"/>
      <c r="CW25" s="80"/>
      <c r="CX25" s="281"/>
      <c r="CY25" s="281"/>
      <c r="CZ25" s="225"/>
      <c r="DA25" s="80"/>
      <c r="DB25" s="281"/>
      <c r="DC25" s="281"/>
      <c r="DD25" s="227"/>
      <c r="DE25" s="80"/>
      <c r="DF25" s="281"/>
      <c r="DG25" s="281"/>
      <c r="DH25" s="225"/>
      <c r="DI25" s="80"/>
    </row>
    <row r="26" spans="1:115" x14ac:dyDescent="0.2">
      <c r="A26" s="207">
        <v>12</v>
      </c>
      <c r="B26" s="208" t="s">
        <v>45</v>
      </c>
      <c r="C26" s="108" t="s">
        <v>9</v>
      </c>
      <c r="D26" s="108" t="s">
        <v>46</v>
      </c>
      <c r="E26" s="200" t="s">
        <v>363</v>
      </c>
      <c r="F26" s="562"/>
      <c r="G26" s="209">
        <v>10248.502014859554</v>
      </c>
      <c r="H26" s="210">
        <v>10248.502014859554</v>
      </c>
      <c r="I26" s="211">
        <v>13</v>
      </c>
      <c r="J26" s="281" t="s">
        <v>361</v>
      </c>
      <c r="K26" s="281" t="s">
        <v>1</v>
      </c>
      <c r="L26" s="215">
        <v>2.5694444444444447E-2</v>
      </c>
      <c r="M26" s="186">
        <v>800</v>
      </c>
      <c r="N26" s="226"/>
      <c r="O26" s="226"/>
      <c r="P26" s="232"/>
      <c r="Q26" s="80"/>
      <c r="R26" s="282"/>
      <c r="S26" s="281"/>
      <c r="T26" s="232"/>
      <c r="U26" s="235"/>
      <c r="V26" s="282"/>
      <c r="W26" s="281"/>
      <c r="X26" s="232"/>
      <c r="Y26" s="235"/>
      <c r="Z26" s="419" t="s">
        <v>365</v>
      </c>
      <c r="AA26" s="419" t="s">
        <v>0</v>
      </c>
      <c r="AB26" s="420">
        <v>2.1377314814814818E-2</v>
      </c>
      <c r="AC26" s="186">
        <v>621.6417910447758</v>
      </c>
      <c r="AD26" s="419"/>
      <c r="AE26" s="419"/>
      <c r="AF26" s="421"/>
      <c r="AG26" s="426"/>
      <c r="AH26" s="419" t="s">
        <v>365</v>
      </c>
      <c r="AI26" s="419" t="s">
        <v>0</v>
      </c>
      <c r="AJ26" s="420">
        <v>4.7291666666666669E-2</v>
      </c>
      <c r="AK26" s="186">
        <v>876.54660434423954</v>
      </c>
      <c r="AL26" s="232"/>
      <c r="AM26" s="232"/>
      <c r="AN26" s="425"/>
      <c r="AO26" s="427"/>
      <c r="AP26" s="232" t="s">
        <v>361</v>
      </c>
      <c r="AQ26" s="232" t="s">
        <v>1</v>
      </c>
      <c r="AR26" s="422">
        <v>3.6747685185185182E-2</v>
      </c>
      <c r="AS26" s="186">
        <v>854.03372243839181</v>
      </c>
      <c r="AT26" s="232" t="s">
        <v>361</v>
      </c>
      <c r="AU26" s="232" t="s">
        <v>155</v>
      </c>
      <c r="AV26" s="422">
        <v>6.6041666666666665E-2</v>
      </c>
      <c r="AW26" s="186">
        <v>829.78881067061877</v>
      </c>
      <c r="AX26" s="423"/>
      <c r="AY26" s="423"/>
      <c r="AZ26" s="425"/>
      <c r="BA26" s="186"/>
      <c r="BB26" s="423"/>
      <c r="BC26" s="423"/>
      <c r="BD26" s="423"/>
      <c r="BE26" s="186"/>
      <c r="BF26" s="423" t="s">
        <v>365</v>
      </c>
      <c r="BG26" s="423" t="s">
        <v>0</v>
      </c>
      <c r="BH26" s="424">
        <v>3.920138888888889E-2</v>
      </c>
      <c r="BI26" s="186">
        <v>775.04520795660039</v>
      </c>
      <c r="BJ26" s="232" t="s">
        <v>707</v>
      </c>
      <c r="BK26" s="232" t="s">
        <v>1</v>
      </c>
      <c r="BL26" s="422">
        <v>2.0578703703703703E-2</v>
      </c>
      <c r="BM26" s="186">
        <v>796.83794466403162</v>
      </c>
      <c r="BN26" s="232" t="s">
        <v>707</v>
      </c>
      <c r="BO26" s="232" t="s">
        <v>1</v>
      </c>
      <c r="BP26" s="422">
        <v>4.2164351851851856E-2</v>
      </c>
      <c r="BQ26" s="186">
        <v>771.57475838544622</v>
      </c>
      <c r="BR26" s="232" t="s">
        <v>707</v>
      </c>
      <c r="BS26" s="232" t="s">
        <v>1</v>
      </c>
      <c r="BT26" s="422">
        <v>5.3541666666666675E-2</v>
      </c>
      <c r="BU26" s="186">
        <v>723.03317535545023</v>
      </c>
      <c r="BV26" s="232" t="s">
        <v>707</v>
      </c>
      <c r="BW26" s="232" t="s">
        <v>1</v>
      </c>
      <c r="BX26" s="422">
        <v>4.9791666666666672E-2</v>
      </c>
      <c r="BY26" s="186">
        <v>800</v>
      </c>
      <c r="BZ26" s="425" t="s">
        <v>707</v>
      </c>
      <c r="CA26" s="232" t="s">
        <v>1</v>
      </c>
      <c r="CB26" s="422">
        <v>2.6215277777777778E-2</v>
      </c>
      <c r="CC26" s="80">
        <v>800</v>
      </c>
      <c r="CD26" s="425" t="s">
        <v>707</v>
      </c>
      <c r="CE26" s="232" t="s">
        <v>1</v>
      </c>
      <c r="CF26" s="424">
        <v>3.2754629629629627E-2</v>
      </c>
      <c r="CG26" s="192">
        <v>800</v>
      </c>
      <c r="CH26" s="229" t="s">
        <v>774</v>
      </c>
      <c r="CI26" s="229" t="s">
        <v>1</v>
      </c>
      <c r="CJ26" s="107">
        <v>2.6840277777777779E-2</v>
      </c>
      <c r="CK26" s="192">
        <v>800</v>
      </c>
      <c r="CL26" s="281"/>
      <c r="CM26" s="281"/>
      <c r="CN26" s="225"/>
      <c r="CO26" s="80"/>
      <c r="CP26" s="281"/>
      <c r="CQ26" s="281"/>
      <c r="CR26" s="225"/>
      <c r="CS26" s="80"/>
      <c r="CT26" s="281"/>
      <c r="CU26" s="281"/>
      <c r="CV26" s="225"/>
      <c r="CW26" s="80"/>
      <c r="CX26" s="281"/>
      <c r="CY26" s="281"/>
      <c r="CZ26" s="225"/>
      <c r="DA26" s="80"/>
      <c r="DB26" s="281"/>
      <c r="DC26" s="281"/>
      <c r="DD26" s="225"/>
      <c r="DE26" s="80"/>
      <c r="DF26" s="281"/>
      <c r="DG26" s="281"/>
      <c r="DH26" s="225"/>
      <c r="DI26" s="80"/>
    </row>
    <row r="27" spans="1:115" x14ac:dyDescent="0.2">
      <c r="A27" s="207">
        <v>13</v>
      </c>
      <c r="B27" s="20" t="s">
        <v>125</v>
      </c>
      <c r="C27" s="370" t="s">
        <v>9</v>
      </c>
      <c r="D27" s="371" t="s">
        <v>64</v>
      </c>
      <c r="E27" s="367"/>
      <c r="F27" s="561"/>
      <c r="G27" s="209">
        <v>10015.013388311672</v>
      </c>
      <c r="H27" s="210">
        <v>10015.013388311672</v>
      </c>
      <c r="I27" s="211">
        <v>12</v>
      </c>
      <c r="J27" s="199"/>
      <c r="K27" s="199"/>
      <c r="L27" s="199"/>
      <c r="M27" s="213"/>
      <c r="N27" s="199"/>
      <c r="O27" s="199"/>
      <c r="P27" s="199"/>
      <c r="Q27" s="213"/>
      <c r="R27" s="199"/>
      <c r="S27" s="199"/>
      <c r="T27" s="199"/>
      <c r="U27" s="213"/>
      <c r="V27" s="282"/>
      <c r="W27" s="281"/>
      <c r="X27" s="227"/>
      <c r="Y27" s="80"/>
      <c r="Z27" s="419" t="s">
        <v>365</v>
      </c>
      <c r="AA27" s="419" t="s">
        <v>0</v>
      </c>
      <c r="AB27" s="420">
        <v>1.6944444444444443E-2</v>
      </c>
      <c r="AC27" s="186">
        <v>907.46268656716427</v>
      </c>
      <c r="AD27" s="419" t="s">
        <v>365</v>
      </c>
      <c r="AE27" s="419" t="s">
        <v>0</v>
      </c>
      <c r="AF27" s="420">
        <v>4.2280092592592598E-2</v>
      </c>
      <c r="AG27" s="186">
        <v>954.49341728677712</v>
      </c>
      <c r="AH27" s="419" t="s">
        <v>365</v>
      </c>
      <c r="AI27" s="419" t="s">
        <v>0</v>
      </c>
      <c r="AJ27" s="420">
        <v>5.2025462962962961E-2</v>
      </c>
      <c r="AK27" s="186">
        <v>764.09128402529564</v>
      </c>
      <c r="AL27" s="232" t="s">
        <v>698</v>
      </c>
      <c r="AM27" s="232" t="s">
        <v>0</v>
      </c>
      <c r="AN27" s="422">
        <v>2.5555555555555554E-2</v>
      </c>
      <c r="AO27" s="186">
        <v>1025.5319148936173</v>
      </c>
      <c r="AP27" s="232" t="s">
        <v>698</v>
      </c>
      <c r="AQ27" s="232" t="s">
        <v>0</v>
      </c>
      <c r="AR27" s="422">
        <v>3.9560185185185184E-2</v>
      </c>
      <c r="AS27" s="186">
        <v>1009.0592334494775</v>
      </c>
      <c r="AT27" s="232" t="s">
        <v>698</v>
      </c>
      <c r="AU27" s="232" t="s">
        <v>0</v>
      </c>
      <c r="AV27" s="422">
        <v>8.2719907407407409E-2</v>
      </c>
      <c r="AW27" s="186">
        <v>981.88720173535785</v>
      </c>
      <c r="AX27" s="423" t="s">
        <v>365</v>
      </c>
      <c r="AY27" s="423" t="s">
        <v>0</v>
      </c>
      <c r="AZ27" s="424">
        <v>1.7708333333333333E-2</v>
      </c>
      <c r="BA27" s="186">
        <v>887.54716981132083</v>
      </c>
      <c r="BB27" s="423" t="s">
        <v>365</v>
      </c>
      <c r="BC27" s="423" t="s">
        <v>0</v>
      </c>
      <c r="BD27" s="424">
        <v>5.5370370370370368E-2</v>
      </c>
      <c r="BE27" s="186">
        <v>946.03721571330118</v>
      </c>
      <c r="BF27" s="423" t="s">
        <v>365</v>
      </c>
      <c r="BG27" s="423" t="s">
        <v>0</v>
      </c>
      <c r="BH27" s="424">
        <v>3.5497685185185188E-2</v>
      </c>
      <c r="BI27" s="186">
        <v>890.77757685352617</v>
      </c>
      <c r="BJ27" s="232" t="s">
        <v>700</v>
      </c>
      <c r="BK27" s="232" t="s">
        <v>0</v>
      </c>
      <c r="BL27" s="422">
        <v>1.9131944444444444E-2</v>
      </c>
      <c r="BM27" s="186">
        <v>771.91679049034167</v>
      </c>
      <c r="BN27" s="232" t="s">
        <v>700</v>
      </c>
      <c r="BO27" s="232" t="s">
        <v>0</v>
      </c>
      <c r="BP27" s="422">
        <v>4.7071759259259265E-2</v>
      </c>
      <c r="BQ27" s="186">
        <v>876.20889748549291</v>
      </c>
      <c r="BR27" s="232" t="s">
        <v>700</v>
      </c>
      <c r="BS27" s="232" t="s">
        <v>0</v>
      </c>
      <c r="BT27" s="425" t="s">
        <v>352</v>
      </c>
      <c r="BU27" s="186">
        <v>0</v>
      </c>
      <c r="BV27" s="232"/>
      <c r="BW27" s="232"/>
      <c r="BX27" s="425"/>
      <c r="BY27" s="186"/>
      <c r="BZ27" s="281"/>
      <c r="CA27" s="281"/>
      <c r="CB27" s="225"/>
      <c r="CC27" s="80"/>
      <c r="CD27" s="281"/>
      <c r="CE27" s="281"/>
      <c r="CF27" s="225"/>
      <c r="CG27" s="80"/>
      <c r="CH27" s="226"/>
      <c r="CI27" s="226"/>
      <c r="CJ27" s="225"/>
      <c r="CK27" s="80"/>
      <c r="CL27" s="281"/>
      <c r="CM27" s="281"/>
      <c r="CN27" s="225"/>
      <c r="CO27" s="80"/>
      <c r="CP27" s="281"/>
      <c r="CQ27" s="281"/>
      <c r="CR27" s="225"/>
      <c r="CS27" s="80"/>
      <c r="CT27" s="281"/>
      <c r="CU27" s="281"/>
      <c r="CV27" s="227"/>
      <c r="CW27" s="80"/>
      <c r="CX27" s="281"/>
      <c r="CY27" s="281"/>
      <c r="CZ27" s="227"/>
      <c r="DA27" s="80"/>
      <c r="DB27" s="281"/>
      <c r="DC27" s="281"/>
      <c r="DD27" s="225"/>
      <c r="DE27" s="80"/>
      <c r="DF27" s="281"/>
      <c r="DG27" s="281"/>
      <c r="DH27" s="225"/>
      <c r="DI27" s="80"/>
    </row>
    <row r="28" spans="1:115" x14ac:dyDescent="0.2">
      <c r="A28" s="207">
        <v>14</v>
      </c>
      <c r="B28" s="369" t="s">
        <v>566</v>
      </c>
      <c r="C28" s="370" t="s">
        <v>92</v>
      </c>
      <c r="D28" s="371" t="s">
        <v>95</v>
      </c>
      <c r="E28" s="367"/>
      <c r="F28" s="561"/>
      <c r="G28" s="209">
        <v>9674.9153231513264</v>
      </c>
      <c r="H28" s="210">
        <v>9674.9153231513264</v>
      </c>
      <c r="I28" s="211">
        <v>11</v>
      </c>
      <c r="J28" s="199"/>
      <c r="K28" s="199"/>
      <c r="L28" s="199"/>
      <c r="M28" s="213"/>
      <c r="N28" s="199"/>
      <c r="O28" s="199"/>
      <c r="P28" s="199"/>
      <c r="Q28" s="213"/>
      <c r="R28" s="199"/>
      <c r="S28" s="199"/>
      <c r="T28" s="199"/>
      <c r="U28" s="213"/>
      <c r="V28" s="282"/>
      <c r="W28" s="281"/>
      <c r="X28" s="227"/>
      <c r="Y28" s="80"/>
      <c r="Z28" s="419" t="s">
        <v>365</v>
      </c>
      <c r="AA28" s="419" t="s">
        <v>0</v>
      </c>
      <c r="AB28" s="420">
        <v>1.7847222222222223E-2</v>
      </c>
      <c r="AC28" s="186">
        <v>849.25373134328333</v>
      </c>
      <c r="AD28" s="419" t="s">
        <v>365</v>
      </c>
      <c r="AE28" s="419" t="s">
        <v>0</v>
      </c>
      <c r="AF28" s="420">
        <v>4.1226851851851855E-2</v>
      </c>
      <c r="AG28" s="186">
        <v>980.53806525472237</v>
      </c>
      <c r="AH28" s="419" t="s">
        <v>365</v>
      </c>
      <c r="AI28" s="419" t="s">
        <v>0</v>
      </c>
      <c r="AJ28" s="420">
        <v>4.4583333333333336E-2</v>
      </c>
      <c r="AK28" s="186">
        <v>940.88534506461349</v>
      </c>
      <c r="AL28" s="232" t="s">
        <v>698</v>
      </c>
      <c r="AM28" s="232" t="s">
        <v>0</v>
      </c>
      <c r="AN28" s="422">
        <v>3.2245370370370369E-2</v>
      </c>
      <c r="AO28" s="186">
        <v>718.08510638297878</v>
      </c>
      <c r="AP28" s="232" t="s">
        <v>698</v>
      </c>
      <c r="AQ28" s="232" t="s">
        <v>0</v>
      </c>
      <c r="AR28" s="422">
        <v>4.387731481481482E-2</v>
      </c>
      <c r="AS28" s="186">
        <v>879.09407665505216</v>
      </c>
      <c r="AT28" s="232"/>
      <c r="AU28" s="226"/>
      <c r="AV28" s="226"/>
      <c r="AW28" s="186"/>
      <c r="AX28" s="226"/>
      <c r="AY28" s="226"/>
      <c r="AZ28" s="225"/>
      <c r="BA28" s="430"/>
      <c r="BB28" s="226"/>
      <c r="BC28" s="226"/>
      <c r="BD28" s="225"/>
      <c r="BE28" s="430"/>
      <c r="BF28" s="226"/>
      <c r="BG28" s="226"/>
      <c r="BH28" s="225"/>
      <c r="BI28" s="80"/>
      <c r="BJ28" s="232" t="s">
        <v>700</v>
      </c>
      <c r="BK28" s="232" t="s">
        <v>0</v>
      </c>
      <c r="BL28" s="422">
        <v>1.9479166666666669E-2</v>
      </c>
      <c r="BM28" s="186">
        <v>749.62852897473977</v>
      </c>
      <c r="BN28" s="232" t="s">
        <v>700</v>
      </c>
      <c r="BO28" s="232" t="s">
        <v>0</v>
      </c>
      <c r="BP28" s="422">
        <v>4.5810185185185183E-2</v>
      </c>
      <c r="BQ28" s="186">
        <v>906.32771483835302</v>
      </c>
      <c r="BR28" s="232" t="s">
        <v>700</v>
      </c>
      <c r="BS28" s="232" t="s">
        <v>0</v>
      </c>
      <c r="BT28" s="422">
        <v>5.6562499999999995E-2</v>
      </c>
      <c r="BU28" s="186">
        <v>952.41157556270116</v>
      </c>
      <c r="BV28" s="232" t="s">
        <v>700</v>
      </c>
      <c r="BW28" s="232" t="s">
        <v>0</v>
      </c>
      <c r="BX28" s="422">
        <v>4.2199074074074076E-2</v>
      </c>
      <c r="BY28" s="186">
        <v>960.95753776004562</v>
      </c>
      <c r="BZ28" s="425" t="s">
        <v>728</v>
      </c>
      <c r="CA28" s="232" t="s">
        <v>0</v>
      </c>
      <c r="CB28" s="422">
        <v>2.6631944444444444E-2</v>
      </c>
      <c r="CC28" s="186">
        <v>841.38972809667666</v>
      </c>
      <c r="CD28" s="425" t="s">
        <v>728</v>
      </c>
      <c r="CE28" s="232" t="s">
        <v>0</v>
      </c>
      <c r="CF28" s="424">
        <v>3.1793981481481479E-2</v>
      </c>
      <c r="CG28" s="192">
        <v>896.34391321816008</v>
      </c>
      <c r="CH28" s="281"/>
      <c r="CI28" s="281"/>
      <c r="CJ28" s="227"/>
      <c r="CK28" s="80"/>
      <c r="CL28" s="281"/>
      <c r="CM28" s="281"/>
      <c r="CN28" s="225"/>
      <c r="CO28" s="80"/>
      <c r="CP28" s="281"/>
      <c r="CQ28" s="281"/>
      <c r="CR28" s="225"/>
      <c r="CS28" s="80"/>
      <c r="CT28" s="281"/>
      <c r="CU28" s="281"/>
      <c r="CV28" s="227"/>
      <c r="CW28" s="80"/>
      <c r="CX28" s="281"/>
      <c r="CY28" s="281"/>
      <c r="CZ28" s="227"/>
      <c r="DA28" s="80"/>
      <c r="DB28" s="281"/>
      <c r="DC28" s="281"/>
      <c r="DD28" s="227"/>
      <c r="DE28" s="80"/>
      <c r="DF28" s="281"/>
      <c r="DG28" s="281"/>
      <c r="DH28" s="225"/>
      <c r="DI28" s="80"/>
    </row>
    <row r="29" spans="1:115" x14ac:dyDescent="0.2">
      <c r="A29" s="207">
        <v>15</v>
      </c>
      <c r="B29" s="218" t="s">
        <v>63</v>
      </c>
      <c r="C29" s="108" t="s">
        <v>9</v>
      </c>
      <c r="D29" s="108" t="s">
        <v>64</v>
      </c>
      <c r="E29" s="200" t="s">
        <v>353</v>
      </c>
      <c r="F29" s="561"/>
      <c r="G29" s="209">
        <v>9138.6073241236791</v>
      </c>
      <c r="H29" s="210">
        <v>9138.6073241236791</v>
      </c>
      <c r="I29" s="211">
        <v>11</v>
      </c>
      <c r="J29" s="281" t="s">
        <v>289</v>
      </c>
      <c r="K29" s="281" t="s">
        <v>0</v>
      </c>
      <c r="L29" s="215">
        <v>4.4421296296296292E-2</v>
      </c>
      <c r="M29" s="186">
        <v>632.21667854597285</v>
      </c>
      <c r="N29" s="226"/>
      <c r="O29" s="226"/>
      <c r="P29" s="225"/>
      <c r="Q29" s="80"/>
      <c r="R29" s="282"/>
      <c r="S29" s="281"/>
      <c r="T29" s="227"/>
      <c r="U29" s="80"/>
      <c r="V29" s="282"/>
      <c r="W29" s="281"/>
      <c r="X29" s="232"/>
      <c r="Y29" s="80"/>
      <c r="Z29" s="419" t="s">
        <v>365</v>
      </c>
      <c r="AA29" s="419" t="s">
        <v>0</v>
      </c>
      <c r="AB29" s="420">
        <v>2.1168981481481483E-2</v>
      </c>
      <c r="AC29" s="186">
        <v>635.07462686567123</v>
      </c>
      <c r="AD29" s="419" t="s">
        <v>365</v>
      </c>
      <c r="AE29" s="419" t="s">
        <v>0</v>
      </c>
      <c r="AF29" s="420">
        <v>4.3379629629629629E-2</v>
      </c>
      <c r="AG29" s="186">
        <v>927.30394962793366</v>
      </c>
      <c r="AH29" s="419" t="s">
        <v>365</v>
      </c>
      <c r="AI29" s="419" t="s">
        <v>0</v>
      </c>
      <c r="AJ29" s="420">
        <v>4.2094907407407407E-2</v>
      </c>
      <c r="AK29" s="186">
        <v>1000</v>
      </c>
      <c r="AL29" s="232" t="s">
        <v>698</v>
      </c>
      <c r="AM29" s="232" t="s">
        <v>0</v>
      </c>
      <c r="AN29" s="422">
        <v>3.037037037037037E-2</v>
      </c>
      <c r="AO29" s="186">
        <v>804.25531914893611</v>
      </c>
      <c r="AP29" s="232" t="s">
        <v>698</v>
      </c>
      <c r="AQ29" s="232" t="s">
        <v>0</v>
      </c>
      <c r="AR29" s="422">
        <v>4.252314814814815E-2</v>
      </c>
      <c r="AS29" s="186">
        <v>919.86062717770039</v>
      </c>
      <c r="AT29" s="232" t="s">
        <v>740</v>
      </c>
      <c r="AU29" s="232" t="s">
        <v>1</v>
      </c>
      <c r="AV29" s="227">
        <v>6.8622685185185189E-2</v>
      </c>
      <c r="AW29" s="186">
        <v>748.00000000000011</v>
      </c>
      <c r="AX29" s="423"/>
      <c r="AY29" s="423"/>
      <c r="AZ29" s="425"/>
      <c r="BA29" s="430"/>
      <c r="BB29" s="423"/>
      <c r="BC29" s="423"/>
      <c r="BD29" s="423"/>
      <c r="BE29" s="430"/>
      <c r="BF29" s="423" t="s">
        <v>365</v>
      </c>
      <c r="BG29" s="423" t="s">
        <v>0</v>
      </c>
      <c r="BH29" s="424">
        <v>3.4953703703703702E-2</v>
      </c>
      <c r="BI29" s="186">
        <v>907.77576853526227</v>
      </c>
      <c r="BJ29" s="232" t="s">
        <v>700</v>
      </c>
      <c r="BK29" s="232" t="s">
        <v>0</v>
      </c>
      <c r="BL29" s="422">
        <v>1.8530092592592595E-2</v>
      </c>
      <c r="BM29" s="186">
        <v>810.54977711738491</v>
      </c>
      <c r="BN29" s="232" t="s">
        <v>700</v>
      </c>
      <c r="BO29" s="232" t="s">
        <v>0</v>
      </c>
      <c r="BP29" s="422">
        <v>5.0439814814814819E-2</v>
      </c>
      <c r="BQ29" s="186">
        <v>795.79994473611464</v>
      </c>
      <c r="BR29" s="232" t="s">
        <v>700</v>
      </c>
      <c r="BS29" s="232" t="s">
        <v>0</v>
      </c>
      <c r="BT29" s="422">
        <v>5.6273148148148149E-2</v>
      </c>
      <c r="BU29" s="186">
        <v>957.77063236870322</v>
      </c>
      <c r="BV29" s="232"/>
      <c r="BW29" s="281"/>
      <c r="BX29" s="227"/>
      <c r="BY29" s="80"/>
      <c r="BZ29" s="281"/>
      <c r="CA29" s="281"/>
      <c r="CB29" s="225"/>
      <c r="CC29" s="80"/>
      <c r="CD29" s="226"/>
      <c r="CE29" s="226"/>
      <c r="CF29" s="225"/>
      <c r="CG29" s="80"/>
      <c r="CH29" s="226"/>
      <c r="CI29" s="226"/>
      <c r="CJ29" s="225"/>
      <c r="CK29" s="80"/>
      <c r="CL29" s="281"/>
      <c r="CM29" s="281"/>
      <c r="CN29" s="225"/>
      <c r="CO29" s="80"/>
      <c r="CP29" s="281"/>
      <c r="CQ29" s="281"/>
      <c r="CR29" s="225"/>
      <c r="CS29" s="80"/>
      <c r="CT29" s="281"/>
      <c r="CU29" s="281"/>
      <c r="CV29" s="225"/>
      <c r="CW29" s="80"/>
      <c r="CX29" s="281"/>
      <c r="CY29" s="281"/>
      <c r="CZ29" s="225"/>
      <c r="DA29" s="80"/>
      <c r="DB29" s="281"/>
      <c r="DC29" s="281"/>
      <c r="DD29" s="225"/>
      <c r="DE29" s="80"/>
      <c r="DF29" s="281"/>
      <c r="DG29" s="281"/>
      <c r="DH29" s="227"/>
      <c r="DI29" s="80"/>
    </row>
    <row r="30" spans="1:115" x14ac:dyDescent="0.2">
      <c r="A30" s="207">
        <v>16</v>
      </c>
      <c r="B30" s="208" t="s">
        <v>33</v>
      </c>
      <c r="C30" s="108" t="s">
        <v>9</v>
      </c>
      <c r="D30" s="108" t="s">
        <v>10</v>
      </c>
      <c r="E30" s="200" t="s">
        <v>354</v>
      </c>
      <c r="F30" s="561"/>
      <c r="G30" s="209">
        <v>8333.8840623897777</v>
      </c>
      <c r="H30" s="210">
        <v>8333.8840623897777</v>
      </c>
      <c r="I30" s="211">
        <v>17</v>
      </c>
      <c r="J30" s="282" t="s">
        <v>361</v>
      </c>
      <c r="K30" s="281" t="s">
        <v>1</v>
      </c>
      <c r="L30" s="215">
        <v>3.5949074074074071E-2</v>
      </c>
      <c r="M30" s="186">
        <v>480.72072072072098</v>
      </c>
      <c r="N30" s="282"/>
      <c r="O30" s="281"/>
      <c r="P30" s="232"/>
      <c r="Q30" s="235"/>
      <c r="R30" s="226"/>
      <c r="S30" s="226"/>
      <c r="T30" s="225"/>
      <c r="U30" s="80"/>
      <c r="V30" s="226"/>
      <c r="W30" s="226"/>
      <c r="X30" s="225"/>
      <c r="Y30" s="80"/>
      <c r="Z30" s="419" t="s">
        <v>388</v>
      </c>
      <c r="AA30" s="419" t="s">
        <v>1</v>
      </c>
      <c r="AB30" s="420">
        <v>2.2858796296296294E-2</v>
      </c>
      <c r="AC30" s="186">
        <v>367.55070202808133</v>
      </c>
      <c r="AD30" s="419" t="s">
        <v>388</v>
      </c>
      <c r="AE30" s="419" t="s">
        <v>1</v>
      </c>
      <c r="AF30" s="421" t="s">
        <v>352</v>
      </c>
      <c r="AG30" s="372">
        <v>0</v>
      </c>
      <c r="AH30" s="419" t="s">
        <v>388</v>
      </c>
      <c r="AI30" s="419" t="s">
        <v>1</v>
      </c>
      <c r="AJ30" s="420">
        <v>4.4930555555555557E-2</v>
      </c>
      <c r="AK30" s="186">
        <v>605.57156580211324</v>
      </c>
      <c r="AL30" s="232" t="s">
        <v>361</v>
      </c>
      <c r="AM30" s="232" t="s">
        <v>1</v>
      </c>
      <c r="AN30" s="422">
        <v>4.3344907407407408E-2</v>
      </c>
      <c r="AO30" s="186">
        <v>84.555160142348583</v>
      </c>
      <c r="AP30" s="232" t="s">
        <v>361</v>
      </c>
      <c r="AQ30" s="232" t="s">
        <v>1</v>
      </c>
      <c r="AR30" s="422">
        <v>4.9953703703703702E-2</v>
      </c>
      <c r="AS30" s="186">
        <v>528.45654993514927</v>
      </c>
      <c r="AT30" s="232" t="s">
        <v>361</v>
      </c>
      <c r="AU30" s="232" t="s">
        <v>155</v>
      </c>
      <c r="AV30" s="422">
        <v>7.2349537037037046E-2</v>
      </c>
      <c r="AW30" s="186">
        <v>740.94108929233028</v>
      </c>
      <c r="AX30" s="423" t="s">
        <v>388</v>
      </c>
      <c r="AY30" s="423" t="s">
        <v>1</v>
      </c>
      <c r="AZ30" s="424">
        <v>2.4699074074074078E-2</v>
      </c>
      <c r="BA30" s="186">
        <v>259.58795562599039</v>
      </c>
      <c r="BB30" s="423" t="s">
        <v>388</v>
      </c>
      <c r="BC30" s="423" t="s">
        <v>1</v>
      </c>
      <c r="BD30" s="424">
        <v>5.9629629629629623E-2</v>
      </c>
      <c r="BE30" s="186">
        <v>456.10859728506813</v>
      </c>
      <c r="BF30" s="423" t="s">
        <v>388</v>
      </c>
      <c r="BG30" s="423" t="s">
        <v>1</v>
      </c>
      <c r="BH30" s="424">
        <v>3.8703703703703705E-2</v>
      </c>
      <c r="BI30" s="186">
        <v>652.35565001771147</v>
      </c>
      <c r="BJ30" s="232" t="s">
        <v>707</v>
      </c>
      <c r="BK30" s="232" t="s">
        <v>1</v>
      </c>
      <c r="BL30" s="422">
        <v>2.0497685185185185E-2</v>
      </c>
      <c r="BM30" s="186">
        <v>800</v>
      </c>
      <c r="BN30" s="232" t="s">
        <v>707</v>
      </c>
      <c r="BO30" s="232" t="s">
        <v>1</v>
      </c>
      <c r="BP30" s="422">
        <v>4.3622685185185188E-2</v>
      </c>
      <c r="BQ30" s="186">
        <v>742.92211483797598</v>
      </c>
      <c r="BR30" s="232" t="s">
        <v>707</v>
      </c>
      <c r="BS30" s="232" t="s">
        <v>1</v>
      </c>
      <c r="BT30" s="422">
        <v>5.8252314814814819E-2</v>
      </c>
      <c r="BU30" s="186">
        <v>645.87677725118488</v>
      </c>
      <c r="BV30" s="232" t="s">
        <v>707</v>
      </c>
      <c r="BW30" s="232" t="s">
        <v>1</v>
      </c>
      <c r="BX30" s="422">
        <v>5.0034722222222223E-2</v>
      </c>
      <c r="BY30" s="186">
        <v>796.0948396094841</v>
      </c>
      <c r="BZ30" s="425" t="s">
        <v>707</v>
      </c>
      <c r="CA30" s="232" t="s">
        <v>1</v>
      </c>
      <c r="CB30" s="422">
        <v>3.366898148148148E-2</v>
      </c>
      <c r="CC30" s="80">
        <v>572.53863134657831</v>
      </c>
      <c r="CD30" s="425" t="s">
        <v>707</v>
      </c>
      <c r="CE30" s="232" t="s">
        <v>1</v>
      </c>
      <c r="CF30" s="425" t="s">
        <v>352</v>
      </c>
      <c r="CG30" s="446">
        <v>0</v>
      </c>
      <c r="CH30" s="229" t="s">
        <v>774</v>
      </c>
      <c r="CI30" s="229" t="s">
        <v>1</v>
      </c>
      <c r="CJ30" s="107">
        <v>3.3530092592592591E-2</v>
      </c>
      <c r="CK30" s="192">
        <v>600.60370849504102</v>
      </c>
      <c r="CL30" s="281"/>
      <c r="CM30" s="281"/>
      <c r="CN30" s="227"/>
      <c r="CO30" s="80"/>
      <c r="CP30" s="281"/>
      <c r="CQ30" s="281"/>
      <c r="CR30" s="227"/>
      <c r="CS30" s="80"/>
      <c r="CT30" s="281"/>
      <c r="CU30" s="281"/>
      <c r="CV30" s="227"/>
      <c r="CW30" s="80"/>
      <c r="CX30" s="281"/>
      <c r="CY30" s="281"/>
      <c r="CZ30" s="227"/>
      <c r="DA30" s="80"/>
      <c r="DB30" s="281"/>
      <c r="DC30" s="281"/>
      <c r="DD30" s="225"/>
      <c r="DE30" s="80"/>
      <c r="DF30" s="281"/>
      <c r="DG30" s="281"/>
      <c r="DH30" s="225"/>
      <c r="DI30" s="80"/>
      <c r="DJ30" s="199"/>
      <c r="DK30" s="199"/>
    </row>
    <row r="31" spans="1:115" x14ac:dyDescent="0.2">
      <c r="A31" s="207">
        <v>17</v>
      </c>
      <c r="B31" s="208" t="s">
        <v>264</v>
      </c>
      <c r="C31" s="108" t="s">
        <v>9</v>
      </c>
      <c r="D31" s="108" t="s">
        <v>10</v>
      </c>
      <c r="E31" s="200" t="s">
        <v>354</v>
      </c>
      <c r="F31" s="561"/>
      <c r="G31" s="209">
        <v>8073.424601612217</v>
      </c>
      <c r="H31" s="210">
        <v>8822.8480570392239</v>
      </c>
      <c r="I31" s="211">
        <v>18</v>
      </c>
      <c r="J31" s="281" t="s">
        <v>361</v>
      </c>
      <c r="K31" s="281" t="s">
        <v>1</v>
      </c>
      <c r="L31" s="215">
        <v>3.7395833333333336E-2</v>
      </c>
      <c r="M31" s="372">
        <v>435.67567567567573</v>
      </c>
      <c r="N31" s="282" t="s">
        <v>234</v>
      </c>
      <c r="O31" s="281" t="s">
        <v>2</v>
      </c>
      <c r="P31" s="227">
        <v>4.4976851851851851E-2</v>
      </c>
      <c r="Q31" s="186">
        <v>496.1300309597525</v>
      </c>
      <c r="R31" s="282" t="s">
        <v>289</v>
      </c>
      <c r="S31" s="281" t="s">
        <v>2</v>
      </c>
      <c r="T31" s="216">
        <v>2.5104166666666664E-2</v>
      </c>
      <c r="U31" s="186">
        <v>450.71428571428584</v>
      </c>
      <c r="V31" s="282" t="s">
        <v>289</v>
      </c>
      <c r="W31" s="281" t="s">
        <v>2</v>
      </c>
      <c r="X31" s="227">
        <v>6.5763888888888886E-2</v>
      </c>
      <c r="Y31" s="186">
        <v>465.15397082658041</v>
      </c>
      <c r="Z31" s="419" t="s">
        <v>388</v>
      </c>
      <c r="AA31" s="419" t="s">
        <v>1</v>
      </c>
      <c r="AB31" s="420">
        <v>2.0798611111111111E-2</v>
      </c>
      <c r="AC31" s="186">
        <v>478.62714508580348</v>
      </c>
      <c r="AD31" s="419" t="s">
        <v>388</v>
      </c>
      <c r="AE31" s="419" t="s">
        <v>1</v>
      </c>
      <c r="AF31" s="420">
        <v>5.2384259259259262E-2</v>
      </c>
      <c r="AG31" s="372">
        <v>313.74777975133202</v>
      </c>
      <c r="AH31" s="419" t="s">
        <v>388</v>
      </c>
      <c r="AI31" s="419" t="s">
        <v>1</v>
      </c>
      <c r="AJ31" s="420">
        <v>4.87037037037037E-2</v>
      </c>
      <c r="AK31" s="186">
        <v>522.06211975664405</v>
      </c>
      <c r="AL31" s="232" t="s">
        <v>361</v>
      </c>
      <c r="AM31" s="232" t="s">
        <v>1</v>
      </c>
      <c r="AN31" s="425" t="s">
        <v>352</v>
      </c>
      <c r="AO31" s="372">
        <v>0</v>
      </c>
      <c r="AP31" s="232"/>
      <c r="AQ31" s="232"/>
      <c r="AR31" s="425"/>
      <c r="AS31" s="427"/>
      <c r="AT31" s="232"/>
      <c r="AU31" s="226"/>
      <c r="AV31" s="225"/>
      <c r="AW31" s="80"/>
      <c r="AX31" s="423" t="s">
        <v>388</v>
      </c>
      <c r="AY31" s="423" t="s">
        <v>1</v>
      </c>
      <c r="AZ31" s="424">
        <v>1.9490740740740743E-2</v>
      </c>
      <c r="BA31" s="186">
        <v>559.1125198098257</v>
      </c>
      <c r="BB31" s="423" t="s">
        <v>388</v>
      </c>
      <c r="BC31" s="423" t="s">
        <v>1</v>
      </c>
      <c r="BD31" s="424">
        <v>5.9780092592592593E-2</v>
      </c>
      <c r="BE31" s="186">
        <v>453.02036199095028</v>
      </c>
      <c r="BF31" s="423" t="s">
        <v>388</v>
      </c>
      <c r="BG31" s="423" t="s">
        <v>1</v>
      </c>
      <c r="BH31" s="424">
        <v>4.1215277777777774E-2</v>
      </c>
      <c r="BI31" s="186">
        <v>590.86078639744937</v>
      </c>
      <c r="BJ31" s="232" t="s">
        <v>707</v>
      </c>
      <c r="BK31" s="232" t="s">
        <v>1</v>
      </c>
      <c r="BL31" s="422">
        <v>2.3460648148148147E-2</v>
      </c>
      <c r="BM31" s="186">
        <v>684.35911914172789</v>
      </c>
      <c r="BN31" s="232" t="s">
        <v>707</v>
      </c>
      <c r="BO31" s="232" t="s">
        <v>1</v>
      </c>
      <c r="BP31" s="422">
        <v>5.2106481481481483E-2</v>
      </c>
      <c r="BQ31" s="186">
        <v>576.23649801023294</v>
      </c>
      <c r="BR31" s="232" t="s">
        <v>707</v>
      </c>
      <c r="BS31" s="232" t="s">
        <v>1</v>
      </c>
      <c r="BT31" s="422">
        <v>6.7581018518518512E-2</v>
      </c>
      <c r="BU31" s="186">
        <v>493.08056872037935</v>
      </c>
      <c r="BV31" s="232" t="s">
        <v>707</v>
      </c>
      <c r="BW31" s="232" t="s">
        <v>1</v>
      </c>
      <c r="BX31" s="422">
        <v>5.8657407407407408E-2</v>
      </c>
      <c r="BY31" s="186">
        <v>657.55462575546255</v>
      </c>
      <c r="BZ31" s="425" t="s">
        <v>707</v>
      </c>
      <c r="CA31" s="232" t="s">
        <v>1</v>
      </c>
      <c r="CB31" s="422">
        <v>3.4999999999999996E-2</v>
      </c>
      <c r="CC31" s="80">
        <v>531.92052980132462</v>
      </c>
      <c r="CD31" s="425" t="s">
        <v>707</v>
      </c>
      <c r="CE31" s="232" t="s">
        <v>1</v>
      </c>
      <c r="CF31" s="424">
        <v>4.1018518518518517E-2</v>
      </c>
      <c r="CG31" s="192">
        <v>598.16254416961124</v>
      </c>
      <c r="CH31" s="229" t="s">
        <v>774</v>
      </c>
      <c r="CI31" s="229" t="s">
        <v>1</v>
      </c>
      <c r="CJ31" s="107">
        <v>3.6354166666666667E-2</v>
      </c>
      <c r="CK31" s="192">
        <v>516.42949547218643</v>
      </c>
      <c r="CL31" s="281"/>
      <c r="CM31" s="281"/>
      <c r="CN31" s="227"/>
      <c r="CO31" s="80"/>
      <c r="CP31" s="281"/>
      <c r="CQ31" s="281"/>
      <c r="CR31" s="227"/>
      <c r="CS31" s="80"/>
      <c r="CT31" s="281"/>
      <c r="CU31" s="281"/>
      <c r="CV31" s="225"/>
      <c r="CW31" s="80"/>
      <c r="CX31" s="281"/>
      <c r="CY31" s="281"/>
      <c r="CZ31" s="225"/>
      <c r="DA31" s="80"/>
      <c r="DB31" s="281"/>
      <c r="DC31" s="281"/>
      <c r="DD31" s="225"/>
      <c r="DE31" s="80"/>
      <c r="DF31" s="281"/>
      <c r="DG31" s="281"/>
      <c r="DH31" s="227"/>
      <c r="DI31" s="80"/>
      <c r="DJ31" s="199"/>
      <c r="DK31" s="199"/>
    </row>
    <row r="32" spans="1:115" x14ac:dyDescent="0.2">
      <c r="A32" s="207">
        <v>18</v>
      </c>
      <c r="B32" s="280" t="s">
        <v>655</v>
      </c>
      <c r="C32" s="108" t="s">
        <v>9</v>
      </c>
      <c r="F32" s="562"/>
      <c r="G32" s="209">
        <v>7976.8017870805897</v>
      </c>
      <c r="H32" s="210">
        <v>7976.8017870805897</v>
      </c>
      <c r="I32" s="211">
        <v>10</v>
      </c>
      <c r="J32" s="223"/>
      <c r="K32" s="223"/>
      <c r="L32" s="429"/>
      <c r="M32" s="186"/>
      <c r="N32" s="284"/>
      <c r="O32" s="298"/>
      <c r="P32" s="300"/>
      <c r="Q32" s="80"/>
      <c r="R32" s="284"/>
      <c r="S32" s="298"/>
      <c r="T32" s="300"/>
      <c r="U32" s="80"/>
      <c r="V32" s="284"/>
      <c r="W32" s="298"/>
      <c r="X32" s="300"/>
      <c r="Y32" s="80"/>
      <c r="Z32" s="288"/>
      <c r="AA32" s="288"/>
      <c r="AB32" s="300"/>
      <c r="AC32" s="80"/>
      <c r="AD32" s="288"/>
      <c r="AE32" s="288"/>
      <c r="AF32" s="300"/>
      <c r="AG32" s="80"/>
      <c r="AH32" s="288"/>
      <c r="AI32" s="288"/>
      <c r="AJ32" s="300"/>
      <c r="AK32" s="80"/>
      <c r="AL32" s="232" t="s">
        <v>698</v>
      </c>
      <c r="AM32" s="232" t="s">
        <v>0</v>
      </c>
      <c r="AN32" s="422">
        <v>3.1458333333333331E-2</v>
      </c>
      <c r="AO32" s="186">
        <v>754.25531914893645</v>
      </c>
      <c r="AP32" s="232" t="s">
        <v>698</v>
      </c>
      <c r="AQ32" s="232" t="s">
        <v>0</v>
      </c>
      <c r="AR32" s="422">
        <v>4.8055555555555553E-2</v>
      </c>
      <c r="AS32" s="186">
        <v>753.31010452961675</v>
      </c>
      <c r="AT32" s="232" t="s">
        <v>698</v>
      </c>
      <c r="AU32" s="232" t="s">
        <v>0</v>
      </c>
      <c r="AV32" s="422">
        <v>8.7395833333333339E-2</v>
      </c>
      <c r="AW32" s="186">
        <v>913.03067864889988</v>
      </c>
      <c r="AX32" s="423" t="s">
        <v>365</v>
      </c>
      <c r="AY32" s="423" t="s">
        <v>0</v>
      </c>
      <c r="AZ32" s="424">
        <v>2.1284722222222222E-2</v>
      </c>
      <c r="BA32" s="186">
        <v>642.67924528301876</v>
      </c>
      <c r="BB32" s="423" t="s">
        <v>365</v>
      </c>
      <c r="BC32" s="423" t="s">
        <v>0</v>
      </c>
      <c r="BD32" s="424">
        <v>6.2453703703703706E-2</v>
      </c>
      <c r="BE32" s="186">
        <v>798.41488628532056</v>
      </c>
      <c r="BF32" s="423" t="s">
        <v>365</v>
      </c>
      <c r="BG32" s="423" t="s">
        <v>0</v>
      </c>
      <c r="BH32" s="424">
        <v>3.712962962962963E-2</v>
      </c>
      <c r="BI32" s="186">
        <v>839.78300180831832</v>
      </c>
      <c r="BJ32" s="232" t="s">
        <v>700</v>
      </c>
      <c r="BK32" s="232" t="s">
        <v>0</v>
      </c>
      <c r="BL32" s="422">
        <v>2.013888888888889E-2</v>
      </c>
      <c r="BM32" s="186">
        <v>707.28083209509646</v>
      </c>
      <c r="BN32" s="232" t="s">
        <v>700</v>
      </c>
      <c r="BO32" s="232" t="s">
        <v>0</v>
      </c>
      <c r="BP32" s="422">
        <v>4.9467592592592591E-2</v>
      </c>
      <c r="BQ32" s="186">
        <v>819.01077645758494</v>
      </c>
      <c r="BR32" s="232" t="s">
        <v>700</v>
      </c>
      <c r="BS32" s="232" t="s">
        <v>0</v>
      </c>
      <c r="BT32" s="422">
        <v>5.994212962962963E-2</v>
      </c>
      <c r="BU32" s="186">
        <v>889.81779206859585</v>
      </c>
      <c r="BV32" s="232" t="s">
        <v>700</v>
      </c>
      <c r="BW32" s="232" t="s">
        <v>0</v>
      </c>
      <c r="BX32" s="422">
        <v>4.6331018518518514E-2</v>
      </c>
      <c r="BY32" s="186">
        <v>859.21915075520121</v>
      </c>
      <c r="BZ32" s="281"/>
      <c r="CA32" s="281"/>
      <c r="CB32" s="227"/>
      <c r="CC32" s="80"/>
      <c r="CD32" s="281"/>
      <c r="CE32" s="281"/>
      <c r="CF32" s="227"/>
      <c r="CG32" s="80"/>
      <c r="CH32" s="226"/>
      <c r="CI32" s="226"/>
      <c r="CJ32" s="225"/>
      <c r="CK32" s="80"/>
      <c r="CL32" s="281"/>
      <c r="CM32" s="281"/>
      <c r="CN32" s="225"/>
      <c r="CO32" s="80"/>
      <c r="CP32" s="281"/>
      <c r="CQ32" s="281"/>
      <c r="CR32" s="225"/>
      <c r="CS32" s="80"/>
      <c r="CT32" s="281"/>
      <c r="CU32" s="281"/>
      <c r="CV32" s="225"/>
      <c r="CW32" s="80"/>
      <c r="CX32" s="281"/>
      <c r="CY32" s="281"/>
      <c r="CZ32" s="225"/>
      <c r="DA32" s="80"/>
      <c r="DB32" s="281"/>
      <c r="DC32" s="281"/>
      <c r="DD32" s="225"/>
      <c r="DE32" s="80"/>
      <c r="DF32" s="281"/>
      <c r="DG32" s="281"/>
      <c r="DH32" s="227"/>
      <c r="DI32" s="80"/>
    </row>
    <row r="33" spans="1:115" x14ac:dyDescent="0.2">
      <c r="A33" s="207">
        <v>19</v>
      </c>
      <c r="B33" s="20" t="s">
        <v>208</v>
      </c>
      <c r="C33" s="370" t="s">
        <v>9</v>
      </c>
      <c r="D33" s="371" t="s">
        <v>71</v>
      </c>
      <c r="E33" s="200" t="s">
        <v>353</v>
      </c>
      <c r="F33" s="562"/>
      <c r="G33" s="209">
        <v>7351.8239845239914</v>
      </c>
      <c r="H33" s="210">
        <v>7351.8239845239914</v>
      </c>
      <c r="I33" s="211">
        <v>15</v>
      </c>
      <c r="J33" s="199"/>
      <c r="K33" s="199"/>
      <c r="L33" s="199"/>
      <c r="M33" s="213"/>
      <c r="N33" s="199"/>
      <c r="O33" s="199"/>
      <c r="P33" s="199"/>
      <c r="Q33" s="213"/>
      <c r="R33" s="199"/>
      <c r="S33" s="199"/>
      <c r="T33" s="199"/>
      <c r="U33" s="213"/>
      <c r="V33" s="282"/>
      <c r="W33" s="281"/>
      <c r="X33" s="227"/>
      <c r="Y33" s="80"/>
      <c r="Z33" s="419" t="s">
        <v>556</v>
      </c>
      <c r="AA33" s="419" t="s">
        <v>155</v>
      </c>
      <c r="AB33" s="420">
        <v>2.5601851851851851E-2</v>
      </c>
      <c r="AC33" s="186">
        <v>286.0431654676259</v>
      </c>
      <c r="AD33" s="419" t="s">
        <v>556</v>
      </c>
      <c r="AE33" s="419" t="s">
        <v>155</v>
      </c>
      <c r="AF33" s="420">
        <v>4.6631944444444441E-2</v>
      </c>
      <c r="AG33" s="186">
        <v>367.30135481508614</v>
      </c>
      <c r="AH33" s="419" t="s">
        <v>556</v>
      </c>
      <c r="AI33" s="419" t="s">
        <v>155</v>
      </c>
      <c r="AJ33" s="420">
        <v>4.0370370370370369E-2</v>
      </c>
      <c r="AK33" s="186">
        <v>456.56877897990739</v>
      </c>
      <c r="AL33" s="232" t="s">
        <v>393</v>
      </c>
      <c r="AM33" s="232" t="s">
        <v>169</v>
      </c>
      <c r="AN33" s="422">
        <v>2.8472222222222222E-2</v>
      </c>
      <c r="AO33" s="186">
        <v>498.34008097166003</v>
      </c>
      <c r="AP33" s="232" t="s">
        <v>393</v>
      </c>
      <c r="AQ33" s="232" t="s">
        <v>155</v>
      </c>
      <c r="AR33" s="422">
        <v>4.8009259259259258E-2</v>
      </c>
      <c r="AS33" s="186">
        <v>426.34588563458851</v>
      </c>
      <c r="AT33" s="232" t="s">
        <v>393</v>
      </c>
      <c r="AU33" s="232" t="s">
        <v>169</v>
      </c>
      <c r="AV33" s="422">
        <v>6.177083333333333E-2</v>
      </c>
      <c r="AW33" s="186">
        <v>690.40520984081047</v>
      </c>
      <c r="AX33" s="423" t="s">
        <v>654</v>
      </c>
      <c r="AY33" s="423" t="s">
        <v>155</v>
      </c>
      <c r="AZ33" s="424">
        <v>1.5879629629629629E-2</v>
      </c>
      <c r="BA33" s="186">
        <v>320.14823261117454</v>
      </c>
      <c r="BB33" s="423" t="s">
        <v>654</v>
      </c>
      <c r="BC33" s="423" t="s">
        <v>155</v>
      </c>
      <c r="BD33" s="424">
        <v>4.3310185185185181E-2</v>
      </c>
      <c r="BE33" s="186">
        <v>537.03867028493903</v>
      </c>
      <c r="BF33" s="423" t="s">
        <v>654</v>
      </c>
      <c r="BG33" s="423" t="s">
        <v>155</v>
      </c>
      <c r="BH33" s="424">
        <v>3.4247685185185187E-2</v>
      </c>
      <c r="BI33" s="186">
        <v>484.30592396109637</v>
      </c>
      <c r="BJ33" s="232" t="s">
        <v>706</v>
      </c>
      <c r="BK33" s="232" t="s">
        <v>155</v>
      </c>
      <c r="BL33" s="422">
        <v>2.2152777777777775E-2</v>
      </c>
      <c r="BM33" s="186">
        <v>663.03630363036325</v>
      </c>
      <c r="BN33" s="232" t="s">
        <v>706</v>
      </c>
      <c r="BO33" s="232" t="s">
        <v>155</v>
      </c>
      <c r="BP33" s="422">
        <v>4.3958333333333328E-2</v>
      </c>
      <c r="BQ33" s="186">
        <v>514.68531468531478</v>
      </c>
      <c r="BR33" s="232" t="s">
        <v>706</v>
      </c>
      <c r="BS33" s="232" t="s">
        <v>155</v>
      </c>
      <c r="BT33" s="422">
        <v>6.9780092592592588E-2</v>
      </c>
      <c r="BU33" s="186">
        <v>408.62109466760643</v>
      </c>
      <c r="BV33" s="232" t="s">
        <v>706</v>
      </c>
      <c r="BW33" s="232" t="s">
        <v>155</v>
      </c>
      <c r="BX33" s="422">
        <v>5.8923611111111107E-2</v>
      </c>
      <c r="BY33" s="186">
        <v>400.64498037016267</v>
      </c>
      <c r="BZ33" s="425" t="s">
        <v>734</v>
      </c>
      <c r="CA33" s="232" t="s">
        <v>1</v>
      </c>
      <c r="CB33" s="422">
        <v>3.4062500000000002E-2</v>
      </c>
      <c r="CC33" s="80">
        <v>560.5298013245033</v>
      </c>
      <c r="CD33" s="425" t="s">
        <v>734</v>
      </c>
      <c r="CE33" s="232" t="s">
        <v>1</v>
      </c>
      <c r="CF33" s="424">
        <v>3.5300925925925923E-2</v>
      </c>
      <c r="CG33" s="192">
        <v>737.80918727915184</v>
      </c>
      <c r="CH33" s="226"/>
      <c r="CI33" s="226"/>
      <c r="CJ33" s="225"/>
      <c r="CK33" s="80"/>
      <c r="CL33" s="281"/>
      <c r="CM33" s="281"/>
      <c r="CN33" s="225"/>
      <c r="CO33" s="80"/>
      <c r="CP33" s="281"/>
      <c r="CQ33" s="281"/>
      <c r="CR33" s="225"/>
      <c r="CS33" s="80"/>
      <c r="CT33" s="281"/>
      <c r="CU33" s="281"/>
      <c r="CV33" s="227"/>
      <c r="CW33" s="80"/>
      <c r="CX33" s="281"/>
      <c r="CY33" s="281"/>
      <c r="CZ33" s="227"/>
      <c r="DA33" s="80"/>
      <c r="DB33" s="281"/>
      <c r="DC33" s="281"/>
      <c r="DD33" s="225"/>
      <c r="DE33" s="80"/>
      <c r="DF33" s="281"/>
      <c r="DG33" s="281"/>
      <c r="DH33" s="227"/>
      <c r="DI33" s="80"/>
      <c r="DJ33" s="199"/>
      <c r="DK33" s="199"/>
    </row>
    <row r="34" spans="1:115" x14ac:dyDescent="0.2">
      <c r="A34" s="207">
        <v>20</v>
      </c>
      <c r="B34" s="208" t="s">
        <v>371</v>
      </c>
      <c r="C34" s="108" t="s">
        <v>9</v>
      </c>
      <c r="D34" s="108" t="s">
        <v>20</v>
      </c>
      <c r="E34" s="222" t="s">
        <v>353</v>
      </c>
      <c r="F34" s="561"/>
      <c r="G34" s="209">
        <v>7322.5769355965249</v>
      </c>
      <c r="H34" s="210">
        <v>7322.5769355965249</v>
      </c>
      <c r="I34" s="211">
        <v>15</v>
      </c>
      <c r="J34" s="282" t="s">
        <v>390</v>
      </c>
      <c r="K34" s="281" t="s">
        <v>155</v>
      </c>
      <c r="L34" s="214">
        <v>2.8530092592592593E-2</v>
      </c>
      <c r="M34" s="186">
        <v>560</v>
      </c>
      <c r="N34" s="282"/>
      <c r="O34" s="281"/>
      <c r="P34" s="227"/>
      <c r="Q34" s="80"/>
      <c r="R34" s="282"/>
      <c r="S34" s="281"/>
      <c r="T34" s="227"/>
      <c r="U34" s="80"/>
      <c r="V34" s="282"/>
      <c r="W34" s="281"/>
      <c r="X34" s="227"/>
      <c r="Y34" s="80"/>
      <c r="Z34" s="419" t="s">
        <v>556</v>
      </c>
      <c r="AA34" s="419" t="s">
        <v>155</v>
      </c>
      <c r="AB34" s="420">
        <v>2.2187499999999999E-2</v>
      </c>
      <c r="AC34" s="186">
        <v>434.60431654676273</v>
      </c>
      <c r="AD34" s="419" t="s">
        <v>556</v>
      </c>
      <c r="AE34" s="419" t="s">
        <v>155</v>
      </c>
      <c r="AF34" s="420">
        <v>3.9074074074074074E-2</v>
      </c>
      <c r="AG34" s="186">
        <v>534.67594287806673</v>
      </c>
      <c r="AH34" s="419" t="s">
        <v>556</v>
      </c>
      <c r="AI34" s="419" t="s">
        <v>155</v>
      </c>
      <c r="AJ34" s="420">
        <v>3.6562499999999998E-2</v>
      </c>
      <c r="AK34" s="186">
        <v>545.55641421947462</v>
      </c>
      <c r="AL34" s="232" t="s">
        <v>393</v>
      </c>
      <c r="AM34" s="232" t="s">
        <v>169</v>
      </c>
      <c r="AN34" s="425" t="s">
        <v>352</v>
      </c>
      <c r="AO34" s="186">
        <v>0</v>
      </c>
      <c r="AP34" s="232" t="s">
        <v>393</v>
      </c>
      <c r="AQ34" s="232" t="s">
        <v>155</v>
      </c>
      <c r="AR34" s="422">
        <v>3.5752314814814813E-2</v>
      </c>
      <c r="AS34" s="186">
        <v>710.66596931659694</v>
      </c>
      <c r="AT34" s="232"/>
      <c r="AU34" s="232"/>
      <c r="AV34" s="425"/>
      <c r="AW34" s="80"/>
      <c r="AX34" s="423" t="s">
        <v>654</v>
      </c>
      <c r="AY34" s="423" t="s">
        <v>155</v>
      </c>
      <c r="AZ34" s="424">
        <v>1.2592592592592593E-2</v>
      </c>
      <c r="BA34" s="186">
        <v>558.16419612314712</v>
      </c>
      <c r="BB34" s="423" t="s">
        <v>654</v>
      </c>
      <c r="BC34" s="423" t="s">
        <v>155</v>
      </c>
      <c r="BD34" s="424">
        <v>4.2615740740740739E-2</v>
      </c>
      <c r="BE34" s="186">
        <v>551.99796472184551</v>
      </c>
      <c r="BF34" s="423" t="s">
        <v>654</v>
      </c>
      <c r="BG34" s="423" t="s">
        <v>155</v>
      </c>
      <c r="BH34" s="424">
        <v>3.7060185185185189E-2</v>
      </c>
      <c r="BI34" s="186">
        <v>409.10698496905394</v>
      </c>
      <c r="BJ34" s="232" t="s">
        <v>706</v>
      </c>
      <c r="BK34" s="232" t="s">
        <v>155</v>
      </c>
      <c r="BL34" s="422">
        <v>2.4120370370370372E-2</v>
      </c>
      <c r="BM34" s="186">
        <v>597.57975797579763</v>
      </c>
      <c r="BN34" s="232" t="s">
        <v>706</v>
      </c>
      <c r="BO34" s="232" t="s">
        <v>155</v>
      </c>
      <c r="BP34" s="422">
        <v>6.0868055555555557E-2</v>
      </c>
      <c r="BQ34" s="186">
        <v>174.12587412587405</v>
      </c>
      <c r="BR34" s="232" t="s">
        <v>706</v>
      </c>
      <c r="BS34" s="232" t="s">
        <v>155</v>
      </c>
      <c r="BT34" s="422">
        <v>5.9988425925925924E-2</v>
      </c>
      <c r="BU34" s="186">
        <v>547.73314540756417</v>
      </c>
      <c r="BV34" s="232" t="s">
        <v>706</v>
      </c>
      <c r="BW34" s="232" t="s">
        <v>155</v>
      </c>
      <c r="BX34" s="422">
        <v>5.1469907407407402E-2</v>
      </c>
      <c r="BY34" s="186">
        <v>527.06113292204168</v>
      </c>
      <c r="BZ34" s="425" t="s">
        <v>734</v>
      </c>
      <c r="CA34" s="232" t="s">
        <v>1</v>
      </c>
      <c r="CB34" s="422">
        <v>3.6539351851851851E-2</v>
      </c>
      <c r="CC34" s="80">
        <v>484.94481236203092</v>
      </c>
      <c r="CD34" s="425" t="s">
        <v>734</v>
      </c>
      <c r="CE34" s="232" t="s">
        <v>1</v>
      </c>
      <c r="CF34" s="424">
        <v>3.740740740740741E-2</v>
      </c>
      <c r="CG34" s="192">
        <v>686.36042402826854</v>
      </c>
      <c r="CH34" s="281"/>
      <c r="CI34" s="281"/>
      <c r="CJ34" s="225"/>
      <c r="CK34" s="80"/>
      <c r="CL34" s="281"/>
      <c r="CM34" s="281"/>
      <c r="CN34" s="227"/>
      <c r="CO34" s="80"/>
      <c r="CP34" s="281"/>
      <c r="CQ34" s="281"/>
      <c r="CR34" s="227"/>
      <c r="CS34" s="80"/>
      <c r="CT34" s="281"/>
      <c r="CU34" s="281"/>
      <c r="CV34" s="227"/>
      <c r="CW34" s="80"/>
      <c r="CX34" s="281"/>
      <c r="CY34" s="281"/>
      <c r="CZ34" s="227"/>
      <c r="DA34" s="80"/>
      <c r="DB34" s="281"/>
      <c r="DC34" s="281"/>
      <c r="DD34" s="225"/>
      <c r="DE34" s="80"/>
      <c r="DF34" s="281"/>
      <c r="DG34" s="281"/>
      <c r="DH34" s="225"/>
      <c r="DI34" s="80"/>
    </row>
    <row r="35" spans="1:115" x14ac:dyDescent="0.2">
      <c r="A35" s="207">
        <v>21</v>
      </c>
      <c r="B35" s="369" t="s">
        <v>122</v>
      </c>
      <c r="C35" s="370" t="s">
        <v>92</v>
      </c>
      <c r="D35" s="371" t="s">
        <v>95</v>
      </c>
      <c r="E35" s="200" t="s">
        <v>354</v>
      </c>
      <c r="F35" s="561"/>
      <c r="G35" s="209">
        <v>7287.2193636690836</v>
      </c>
      <c r="H35" s="210">
        <v>7287.2193636690836</v>
      </c>
      <c r="I35" s="211">
        <v>12</v>
      </c>
      <c r="J35" s="199"/>
      <c r="K35" s="199"/>
      <c r="L35" s="199"/>
      <c r="M35" s="213"/>
      <c r="N35" s="199"/>
      <c r="O35" s="199"/>
      <c r="P35" s="199"/>
      <c r="Q35" s="213"/>
      <c r="R35" s="199"/>
      <c r="S35" s="199"/>
      <c r="T35" s="199"/>
      <c r="U35" s="213"/>
      <c r="V35" s="282"/>
      <c r="W35" s="281"/>
      <c r="X35" s="227"/>
      <c r="Y35" s="80"/>
      <c r="Z35" s="419" t="s">
        <v>388</v>
      </c>
      <c r="AA35" s="419" t="s">
        <v>1</v>
      </c>
      <c r="AB35" s="420">
        <v>1.9421296296296294E-2</v>
      </c>
      <c r="AC35" s="186">
        <v>552.88611544461799</v>
      </c>
      <c r="AD35" s="419" t="s">
        <v>388</v>
      </c>
      <c r="AE35" s="419" t="s">
        <v>1</v>
      </c>
      <c r="AF35" s="420">
        <v>4.027777777777778E-2</v>
      </c>
      <c r="AG35" s="186">
        <v>611.01243339253983</v>
      </c>
      <c r="AH35" s="419" t="s">
        <v>388</v>
      </c>
      <c r="AI35" s="419" t="s">
        <v>1</v>
      </c>
      <c r="AJ35" s="420">
        <v>3.8993055555555552E-2</v>
      </c>
      <c r="AK35" s="186">
        <v>736.9836695485111</v>
      </c>
      <c r="AL35" s="232" t="s">
        <v>361</v>
      </c>
      <c r="AM35" s="232" t="s">
        <v>1</v>
      </c>
      <c r="AN35" s="422">
        <v>3.0925925925925926E-2</v>
      </c>
      <c r="AO35" s="186">
        <v>564.59583121504818</v>
      </c>
      <c r="AP35" s="232" t="s">
        <v>361</v>
      </c>
      <c r="AQ35" s="232" t="s">
        <v>1</v>
      </c>
      <c r="AR35" s="422">
        <v>4.4467592592592593E-2</v>
      </c>
      <c r="AS35" s="186">
        <v>663.7094682230869</v>
      </c>
      <c r="AT35" s="232" t="s">
        <v>361</v>
      </c>
      <c r="AU35" s="232" t="s">
        <v>155</v>
      </c>
      <c r="AV35" s="422">
        <v>7.1921296296296303E-2</v>
      </c>
      <c r="AW35" s="186">
        <v>746.97295294553521</v>
      </c>
      <c r="AX35" s="281"/>
      <c r="AY35" s="281"/>
      <c r="AZ35" s="225"/>
      <c r="BA35" s="430"/>
      <c r="BB35" s="281"/>
      <c r="BC35" s="281"/>
      <c r="BD35" s="227"/>
      <c r="BE35" s="430"/>
      <c r="BF35" s="281"/>
      <c r="BG35" s="281"/>
      <c r="BH35" s="225"/>
      <c r="BI35" s="80"/>
      <c r="BJ35" s="232" t="s">
        <v>700</v>
      </c>
      <c r="BK35" s="232" t="s">
        <v>0</v>
      </c>
      <c r="BL35" s="422">
        <v>2.2118055555555557E-2</v>
      </c>
      <c r="BM35" s="186">
        <v>580.2377414561663</v>
      </c>
      <c r="BN35" s="232" t="s">
        <v>700</v>
      </c>
      <c r="BO35" s="232" t="s">
        <v>0</v>
      </c>
      <c r="BP35" s="422">
        <v>5.6076388888888884E-2</v>
      </c>
      <c r="BQ35" s="186">
        <v>661.23238463663995</v>
      </c>
      <c r="BR35" s="232" t="s">
        <v>700</v>
      </c>
      <c r="BS35" s="232" t="s">
        <v>0</v>
      </c>
      <c r="BT35" s="422">
        <v>6.173611111111111E-2</v>
      </c>
      <c r="BU35" s="186">
        <v>856.59163987138265</v>
      </c>
      <c r="BV35" s="232" t="s">
        <v>700</v>
      </c>
      <c r="BW35" s="232" t="s">
        <v>0</v>
      </c>
      <c r="BX35" s="425" t="s">
        <v>352</v>
      </c>
      <c r="BY35" s="186">
        <v>0</v>
      </c>
      <c r="BZ35" s="425" t="s">
        <v>728</v>
      </c>
      <c r="CA35" s="232" t="s">
        <v>0</v>
      </c>
      <c r="CB35" s="422">
        <v>3.2534722222222222E-2</v>
      </c>
      <c r="CC35" s="186">
        <v>584.59214501510576</v>
      </c>
      <c r="CD35" s="425" t="s">
        <v>728</v>
      </c>
      <c r="CE35" s="232" t="s">
        <v>0</v>
      </c>
      <c r="CF35" s="424">
        <v>3.6631944444444446E-2</v>
      </c>
      <c r="CG35" s="192">
        <v>728.40498192045015</v>
      </c>
      <c r="CH35" s="281"/>
      <c r="CI35" s="281"/>
      <c r="CJ35" s="227"/>
      <c r="CK35" s="80"/>
      <c r="CL35" s="281"/>
      <c r="CM35" s="281"/>
      <c r="CN35" s="227"/>
      <c r="CO35" s="80"/>
      <c r="CP35" s="281"/>
      <c r="CQ35" s="281"/>
      <c r="CR35" s="227"/>
      <c r="CS35" s="80"/>
      <c r="CT35" s="281"/>
      <c r="CU35" s="281"/>
      <c r="CV35" s="287"/>
      <c r="CW35" s="80"/>
      <c r="CX35" s="281"/>
      <c r="CY35" s="281"/>
      <c r="CZ35" s="287"/>
      <c r="DA35" s="80"/>
      <c r="DB35" s="281"/>
      <c r="DC35" s="281"/>
      <c r="DD35" s="227"/>
      <c r="DE35" s="80"/>
      <c r="DF35" s="281"/>
      <c r="DG35" s="281"/>
      <c r="DH35" s="287"/>
      <c r="DI35" s="80"/>
    </row>
    <row r="36" spans="1:115" x14ac:dyDescent="0.2">
      <c r="A36" s="207">
        <v>22</v>
      </c>
      <c r="B36" s="208" t="s">
        <v>37</v>
      </c>
      <c r="C36" s="108" t="s">
        <v>9</v>
      </c>
      <c r="D36" s="108" t="s">
        <v>38</v>
      </c>
      <c r="E36" s="200" t="s">
        <v>363</v>
      </c>
      <c r="F36" s="561"/>
      <c r="G36" s="209">
        <v>7137.6551973617497</v>
      </c>
      <c r="H36" s="210">
        <v>7157.6551973617497</v>
      </c>
      <c r="I36" s="211">
        <v>17</v>
      </c>
      <c r="J36" s="282" t="s">
        <v>395</v>
      </c>
      <c r="K36" s="281" t="s">
        <v>1</v>
      </c>
      <c r="L36" s="214">
        <v>4.4050925925925931E-2</v>
      </c>
      <c r="M36" s="186">
        <v>228.46846846846844</v>
      </c>
      <c r="N36" s="226"/>
      <c r="O36" s="226"/>
      <c r="P36" s="225"/>
      <c r="Q36" s="80"/>
      <c r="R36" s="282"/>
      <c r="S36" s="281"/>
      <c r="U36" s="80"/>
      <c r="V36" s="282"/>
      <c r="W36" s="281"/>
      <c r="X36" s="227"/>
      <c r="Y36" s="80"/>
      <c r="Z36" s="419" t="s">
        <v>220</v>
      </c>
      <c r="AA36" s="419" t="s">
        <v>155</v>
      </c>
      <c r="AB36" s="420">
        <v>2.4583333333333332E-2</v>
      </c>
      <c r="AC36" s="186">
        <v>330.35971223021591</v>
      </c>
      <c r="AD36" s="419" t="s">
        <v>220</v>
      </c>
      <c r="AE36" s="419" t="s">
        <v>155</v>
      </c>
      <c r="AF36" s="420">
        <v>4.3460648148148151E-2</v>
      </c>
      <c r="AG36" s="186">
        <v>437.53203954595375</v>
      </c>
      <c r="AH36" s="419" t="s">
        <v>220</v>
      </c>
      <c r="AI36" s="419" t="s">
        <v>155</v>
      </c>
      <c r="AJ36" s="420">
        <v>3.8969907407407404E-2</v>
      </c>
      <c r="AK36" s="186">
        <v>489.29675425038647</v>
      </c>
      <c r="AL36" s="232" t="s">
        <v>395</v>
      </c>
      <c r="AM36" s="232" t="s">
        <v>1</v>
      </c>
      <c r="AN36" s="422">
        <v>5.7002314814814818E-2</v>
      </c>
      <c r="AO36" s="372">
        <v>10</v>
      </c>
      <c r="AP36" s="232" t="s">
        <v>395</v>
      </c>
      <c r="AQ36" s="232" t="s">
        <v>1</v>
      </c>
      <c r="AR36" s="422">
        <v>7.5821759259259255E-2</v>
      </c>
      <c r="AS36" s="372">
        <v>10</v>
      </c>
      <c r="AT36" s="232" t="s">
        <v>395</v>
      </c>
      <c r="AU36" s="232" t="s">
        <v>155</v>
      </c>
      <c r="AV36" s="422">
        <v>0.10474537037037036</v>
      </c>
      <c r="AW36" s="186">
        <v>284.63875509447934</v>
      </c>
      <c r="AX36" s="423" t="s">
        <v>220</v>
      </c>
      <c r="AY36" s="423" t="s">
        <v>155</v>
      </c>
      <c r="AZ36" s="424">
        <v>1.5833333333333335E-2</v>
      </c>
      <c r="BA36" s="186">
        <v>323.50057012542754</v>
      </c>
      <c r="BB36" s="423" t="s">
        <v>220</v>
      </c>
      <c r="BC36" s="423" t="s">
        <v>155</v>
      </c>
      <c r="BD36" s="424">
        <v>4.3240740740740739E-2</v>
      </c>
      <c r="BE36" s="186">
        <v>538.53459972862959</v>
      </c>
      <c r="BF36" s="423" t="s">
        <v>220</v>
      </c>
      <c r="BG36" s="423" t="s">
        <v>155</v>
      </c>
      <c r="BH36" s="424">
        <v>3.9456018518518522E-2</v>
      </c>
      <c r="BI36" s="186">
        <v>345.04862953138809</v>
      </c>
      <c r="BJ36" s="232" t="s">
        <v>708</v>
      </c>
      <c r="BK36" s="232" t="s">
        <v>155</v>
      </c>
      <c r="BL36" s="422">
        <v>2.7164351851851853E-2</v>
      </c>
      <c r="BM36" s="186">
        <v>496.31463146314627</v>
      </c>
      <c r="BN36" s="232" t="s">
        <v>708</v>
      </c>
      <c r="BO36" s="232" t="s">
        <v>155</v>
      </c>
      <c r="BP36" s="422">
        <v>4.0127314814814817E-2</v>
      </c>
      <c r="BQ36" s="186">
        <v>591.8414918414918</v>
      </c>
      <c r="BR36" s="232" t="s">
        <v>708</v>
      </c>
      <c r="BS36" s="232" t="s">
        <v>155</v>
      </c>
      <c r="BT36" s="422">
        <v>6.039351851851852E-2</v>
      </c>
      <c r="BU36" s="186">
        <v>541.97791872210485</v>
      </c>
      <c r="BV36" s="232" t="s">
        <v>708</v>
      </c>
      <c r="BW36" s="232" t="s">
        <v>155</v>
      </c>
      <c r="BX36" s="422">
        <v>6.1064814814814815E-2</v>
      </c>
      <c r="BY36" s="186">
        <v>364.32978126752658</v>
      </c>
      <c r="BZ36" s="425" t="s">
        <v>708</v>
      </c>
      <c r="CA36" s="232" t="s">
        <v>155</v>
      </c>
      <c r="CB36" s="422">
        <v>2.388888888888889E-2</v>
      </c>
      <c r="CC36" s="80">
        <v>591.04143337066057</v>
      </c>
      <c r="CD36" s="425" t="s">
        <v>708</v>
      </c>
      <c r="CE36" s="232" t="s">
        <v>155</v>
      </c>
      <c r="CF36" s="424">
        <v>3.4456018518518518E-2</v>
      </c>
      <c r="CG36" s="192">
        <v>632.44935543278075</v>
      </c>
      <c r="CH36" s="229" t="s">
        <v>772</v>
      </c>
      <c r="CI36" s="229" t="s">
        <v>0</v>
      </c>
      <c r="CJ36" s="107">
        <v>3.5231481481481482E-2</v>
      </c>
      <c r="CK36" s="192">
        <v>942.3210562890896</v>
      </c>
      <c r="CL36" s="281"/>
      <c r="CM36" s="281"/>
      <c r="CN36" s="227"/>
      <c r="CO36" s="80"/>
      <c r="CP36" s="281"/>
      <c r="CQ36" s="281"/>
      <c r="CR36" s="227"/>
      <c r="CS36" s="80"/>
      <c r="CT36" s="281"/>
      <c r="CU36" s="281"/>
      <c r="CV36" s="225"/>
      <c r="CW36" s="80"/>
      <c r="CX36" s="281"/>
      <c r="CY36" s="281"/>
      <c r="CZ36" s="225"/>
      <c r="DA36" s="80"/>
      <c r="DB36" s="281"/>
      <c r="DC36" s="281"/>
      <c r="DD36" s="225"/>
      <c r="DE36" s="80"/>
      <c r="DF36" s="281"/>
      <c r="DG36" s="281"/>
      <c r="DH36" s="225"/>
      <c r="DI36" s="80"/>
    </row>
    <row r="37" spans="1:115" x14ac:dyDescent="0.2">
      <c r="A37" s="207">
        <v>23</v>
      </c>
      <c r="B37" s="208" t="s">
        <v>57</v>
      </c>
      <c r="C37" s="108" t="s">
        <v>9</v>
      </c>
      <c r="D37" s="108" t="s">
        <v>48</v>
      </c>
      <c r="F37" s="561"/>
      <c r="G37" s="209">
        <v>7076.9455949909989</v>
      </c>
      <c r="H37" s="210">
        <v>7076.9455949909989</v>
      </c>
      <c r="I37" s="211">
        <v>10</v>
      </c>
      <c r="J37" s="281" t="s">
        <v>289</v>
      </c>
      <c r="K37" s="281" t="s">
        <v>0</v>
      </c>
      <c r="L37" s="215">
        <v>4.2476851851851849E-2</v>
      </c>
      <c r="M37" s="186">
        <v>692.08838203848893</v>
      </c>
      <c r="N37" s="282"/>
      <c r="O37" s="281"/>
      <c r="P37" s="232"/>
      <c r="Q37" s="235"/>
      <c r="R37" s="282"/>
      <c r="S37" s="281"/>
      <c r="T37" s="227"/>
      <c r="U37" s="80"/>
      <c r="V37" s="282"/>
      <c r="W37" s="281"/>
      <c r="X37" s="227"/>
      <c r="Y37" s="80"/>
      <c r="Z37" s="419" t="s">
        <v>365</v>
      </c>
      <c r="AA37" s="419" t="s">
        <v>0</v>
      </c>
      <c r="AB37" s="420">
        <v>1.9247685185185184E-2</v>
      </c>
      <c r="AC37" s="186">
        <v>758.95522388059703</v>
      </c>
      <c r="AD37" s="419" t="s">
        <v>365</v>
      </c>
      <c r="AE37" s="419" t="s">
        <v>0</v>
      </c>
      <c r="AF37" s="420">
        <v>4.5879629629629631E-2</v>
      </c>
      <c r="AG37" s="186">
        <v>865.48368631940468</v>
      </c>
      <c r="AH37" s="419" t="s">
        <v>365</v>
      </c>
      <c r="AI37" s="419" t="s">
        <v>0</v>
      </c>
      <c r="AJ37" s="420">
        <v>5.0509259259259254E-2</v>
      </c>
      <c r="AK37" s="186">
        <v>800.10998075336829</v>
      </c>
      <c r="AL37" s="232" t="s">
        <v>698</v>
      </c>
      <c r="AM37" s="232" t="s">
        <v>0</v>
      </c>
      <c r="AN37" s="422">
        <v>3.1226851851851853E-2</v>
      </c>
      <c r="AO37" s="186">
        <v>764.89361702127644</v>
      </c>
      <c r="AP37" s="232" t="s">
        <v>698</v>
      </c>
      <c r="AQ37" s="232" t="s">
        <v>0</v>
      </c>
      <c r="AR37" s="422">
        <v>5.2071759259259255E-2</v>
      </c>
      <c r="AS37" s="186">
        <v>632.40418118466914</v>
      </c>
      <c r="AT37" s="232" t="s">
        <v>698</v>
      </c>
      <c r="AU37" s="232" t="s">
        <v>0</v>
      </c>
      <c r="AV37" s="422">
        <v>9.6134259259259267E-2</v>
      </c>
      <c r="AW37" s="186">
        <v>784.35079020762305</v>
      </c>
      <c r="AX37" s="226"/>
      <c r="AY37" s="226"/>
      <c r="AZ37" s="225"/>
      <c r="BA37" s="430"/>
      <c r="BB37" s="226"/>
      <c r="BC37" s="226"/>
      <c r="BD37" s="225"/>
      <c r="BE37" s="430"/>
      <c r="BF37" s="226"/>
      <c r="BG37" s="226"/>
      <c r="BH37" s="225"/>
      <c r="BI37" s="80"/>
      <c r="BJ37" s="232" t="s">
        <v>700</v>
      </c>
      <c r="BK37" s="232" t="s">
        <v>0</v>
      </c>
      <c r="BL37" s="422">
        <v>2.2314814814814815E-2</v>
      </c>
      <c r="BM37" s="186">
        <v>567.60772659732538</v>
      </c>
      <c r="BN37" s="232" t="s">
        <v>700</v>
      </c>
      <c r="BO37" s="232" t="s">
        <v>0</v>
      </c>
      <c r="BP37" s="422">
        <v>7.0856481481481479E-2</v>
      </c>
      <c r="BQ37" s="186">
        <v>308.37247858524444</v>
      </c>
      <c r="BR37" s="232" t="s">
        <v>700</v>
      </c>
      <c r="BS37" s="232" t="s">
        <v>0</v>
      </c>
      <c r="BT37" s="422">
        <v>5.9247685185185188E-2</v>
      </c>
      <c r="BU37" s="186">
        <v>902.67952840300109</v>
      </c>
      <c r="BV37" s="232"/>
      <c r="BW37" s="232"/>
      <c r="BX37" s="425"/>
      <c r="BY37" s="186"/>
      <c r="BZ37" s="281"/>
      <c r="CA37" s="281"/>
      <c r="CB37" s="225"/>
      <c r="CC37" s="80"/>
      <c r="CD37" s="226"/>
      <c r="CE37" s="226"/>
      <c r="CF37" s="225"/>
      <c r="CG37" s="80"/>
      <c r="CH37" s="281"/>
      <c r="CI37" s="281"/>
      <c r="CJ37" s="227"/>
      <c r="CK37" s="80"/>
      <c r="CL37" s="281"/>
      <c r="CM37" s="281"/>
      <c r="CN37" s="227"/>
      <c r="CO37" s="80"/>
      <c r="CP37" s="281"/>
      <c r="CQ37" s="281"/>
      <c r="CR37" s="227"/>
      <c r="CS37" s="80"/>
      <c r="CT37" s="281"/>
      <c r="CU37" s="281"/>
      <c r="CV37" s="225"/>
      <c r="CW37" s="80"/>
      <c r="CX37" s="281"/>
      <c r="CY37" s="281"/>
      <c r="CZ37" s="225"/>
      <c r="DA37" s="80"/>
      <c r="DB37" s="281"/>
      <c r="DC37" s="281"/>
      <c r="DD37" s="227"/>
      <c r="DE37" s="80"/>
      <c r="DF37" s="281"/>
      <c r="DG37" s="281"/>
      <c r="DH37" s="225"/>
      <c r="DI37" s="80"/>
      <c r="DJ37" s="199"/>
      <c r="DK37" s="199"/>
    </row>
    <row r="38" spans="1:115" x14ac:dyDescent="0.2">
      <c r="A38" s="207">
        <v>24</v>
      </c>
      <c r="B38" s="208" t="s">
        <v>59</v>
      </c>
      <c r="C38" s="108" t="s">
        <v>9</v>
      </c>
      <c r="D38" s="108" t="s">
        <v>20</v>
      </c>
      <c r="F38" s="561"/>
      <c r="G38" s="209">
        <v>6947.2223522751756</v>
      </c>
      <c r="H38" s="210">
        <v>6947.2223522751756</v>
      </c>
      <c r="I38" s="211">
        <v>9</v>
      </c>
      <c r="J38" s="281" t="s">
        <v>289</v>
      </c>
      <c r="K38" s="281" t="s">
        <v>0</v>
      </c>
      <c r="L38" s="215">
        <v>4.2511574074074077E-2</v>
      </c>
      <c r="M38" s="186">
        <v>691.01924447612225</v>
      </c>
      <c r="N38" s="282"/>
      <c r="O38" s="281"/>
      <c r="P38" s="232"/>
      <c r="Q38" s="235"/>
      <c r="R38" s="282"/>
      <c r="S38" s="281"/>
      <c r="T38" s="232"/>
      <c r="U38" s="80"/>
      <c r="V38" s="282"/>
      <c r="W38" s="281"/>
      <c r="X38" s="227"/>
      <c r="Y38" s="80"/>
      <c r="Z38" s="419" t="s">
        <v>365</v>
      </c>
      <c r="AA38" s="419" t="s">
        <v>0</v>
      </c>
      <c r="AB38" s="420">
        <v>1.8217592592592594E-2</v>
      </c>
      <c r="AC38" s="186">
        <v>825.37313432835788</v>
      </c>
      <c r="AD38" s="419" t="s">
        <v>365</v>
      </c>
      <c r="AE38" s="419" t="s">
        <v>0</v>
      </c>
      <c r="AF38" s="420">
        <v>4.2187499999999996E-2</v>
      </c>
      <c r="AG38" s="186">
        <v>956.78305666857489</v>
      </c>
      <c r="AH38" s="419" t="s">
        <v>365</v>
      </c>
      <c r="AI38" s="419" t="s">
        <v>0</v>
      </c>
      <c r="AJ38" s="421" t="s">
        <v>352</v>
      </c>
      <c r="AK38" s="186">
        <v>0</v>
      </c>
      <c r="AL38" s="232" t="s">
        <v>698</v>
      </c>
      <c r="AM38" s="232" t="s">
        <v>0</v>
      </c>
      <c r="AN38" s="422">
        <v>2.8807870370370373E-2</v>
      </c>
      <c r="AO38" s="186">
        <v>876.063829787234</v>
      </c>
      <c r="AP38" s="232"/>
      <c r="AQ38" s="232"/>
      <c r="AR38" s="425"/>
      <c r="AS38" s="186"/>
      <c r="AT38" s="232"/>
      <c r="AU38" s="232"/>
      <c r="AV38" s="425"/>
      <c r="AW38" s="186"/>
      <c r="AX38" s="282"/>
      <c r="AY38" s="282"/>
      <c r="AZ38" s="225"/>
      <c r="BA38" s="80"/>
      <c r="BB38" s="284"/>
      <c r="BC38" s="284"/>
      <c r="BD38" s="300"/>
      <c r="BE38" s="80"/>
      <c r="BF38" s="298"/>
      <c r="BG38" s="298"/>
      <c r="BH38" s="301"/>
      <c r="BI38" s="80"/>
      <c r="BJ38" s="232" t="s">
        <v>700</v>
      </c>
      <c r="BK38" s="232" t="s">
        <v>0</v>
      </c>
      <c r="BL38" s="422">
        <v>1.7106481481481483E-2</v>
      </c>
      <c r="BM38" s="186">
        <v>901.93164933135211</v>
      </c>
      <c r="BN38" s="232" t="s">
        <v>700</v>
      </c>
      <c r="BO38" s="232" t="s">
        <v>0</v>
      </c>
      <c r="BP38" s="422">
        <v>4.8518518518518516E-2</v>
      </c>
      <c r="BQ38" s="186">
        <v>841.66896932854377</v>
      </c>
      <c r="BR38" s="232" t="s">
        <v>700</v>
      </c>
      <c r="BS38" s="232" t="s">
        <v>0</v>
      </c>
      <c r="BT38" s="422">
        <v>5.5162037037037037E-2</v>
      </c>
      <c r="BU38" s="186">
        <v>978.3494105037513</v>
      </c>
      <c r="BV38" s="232" t="s">
        <v>700</v>
      </c>
      <c r="BW38" s="232" t="s">
        <v>0</v>
      </c>
      <c r="BX38" s="422">
        <v>4.5648148148148153E-2</v>
      </c>
      <c r="BY38" s="186">
        <v>876.03305785123962</v>
      </c>
      <c r="BZ38" s="281"/>
      <c r="CA38" s="281"/>
      <c r="CB38" s="225"/>
      <c r="CC38" s="80"/>
      <c r="CD38" s="281"/>
      <c r="CE38" s="281"/>
      <c r="CF38" s="225"/>
      <c r="CG38" s="80"/>
      <c r="CH38" s="281"/>
      <c r="CI38" s="281"/>
      <c r="CJ38" s="227"/>
      <c r="CK38" s="80"/>
      <c r="CL38" s="281"/>
      <c r="CM38" s="281"/>
      <c r="CN38" s="225"/>
      <c r="CO38" s="80"/>
      <c r="CP38" s="281"/>
      <c r="CQ38" s="281"/>
      <c r="CR38" s="225"/>
      <c r="CS38" s="80"/>
      <c r="CT38" s="281"/>
      <c r="CU38" s="281"/>
      <c r="CV38" s="225"/>
      <c r="CW38" s="80"/>
      <c r="CX38" s="281"/>
      <c r="CY38" s="281"/>
      <c r="CZ38" s="225"/>
      <c r="DA38" s="80"/>
      <c r="DB38" s="281"/>
      <c r="DC38" s="281"/>
      <c r="DD38" s="227"/>
      <c r="DE38" s="80"/>
      <c r="DF38" s="281"/>
      <c r="DG38" s="281"/>
      <c r="DH38" s="227"/>
      <c r="DI38" s="80"/>
    </row>
    <row r="39" spans="1:115" x14ac:dyDescent="0.2">
      <c r="A39" s="207">
        <v>25</v>
      </c>
      <c r="B39" s="208" t="s">
        <v>355</v>
      </c>
      <c r="C39" s="108" t="s">
        <v>9</v>
      </c>
      <c r="D39" s="108" t="s">
        <v>20</v>
      </c>
      <c r="E39" s="222" t="s">
        <v>353</v>
      </c>
      <c r="F39" s="561"/>
      <c r="G39" s="209">
        <v>6198.1577634318928</v>
      </c>
      <c r="H39" s="210">
        <v>6198.1577634318928</v>
      </c>
      <c r="I39" s="211">
        <v>14</v>
      </c>
      <c r="J39" s="282" t="s">
        <v>394</v>
      </c>
      <c r="K39" s="281" t="s">
        <v>0</v>
      </c>
      <c r="L39" s="227" t="s">
        <v>352</v>
      </c>
      <c r="M39" s="186">
        <v>0</v>
      </c>
      <c r="N39" s="282"/>
      <c r="O39" s="281"/>
      <c r="P39" s="227"/>
      <c r="Q39" s="80"/>
      <c r="R39" s="282"/>
      <c r="S39" s="281"/>
      <c r="U39" s="80"/>
      <c r="V39" s="282"/>
      <c r="W39" s="281"/>
      <c r="X39" s="227"/>
      <c r="Y39" s="80"/>
      <c r="Z39" s="419" t="s">
        <v>556</v>
      </c>
      <c r="AA39" s="419" t="s">
        <v>155</v>
      </c>
      <c r="AB39" s="420">
        <v>2.1226851851851854E-2</v>
      </c>
      <c r="AC39" s="186">
        <v>476.40287769784169</v>
      </c>
      <c r="AD39" s="419" t="s">
        <v>556</v>
      </c>
      <c r="AE39" s="419" t="s">
        <v>155</v>
      </c>
      <c r="AF39" s="420">
        <v>3.9548611111111111E-2</v>
      </c>
      <c r="AG39" s="186">
        <v>524.16697180519941</v>
      </c>
      <c r="AH39" s="419" t="s">
        <v>556</v>
      </c>
      <c r="AI39" s="419" t="s">
        <v>155</v>
      </c>
      <c r="AJ39" s="420">
        <v>3.6481481481481483E-2</v>
      </c>
      <c r="AK39" s="186">
        <v>547.44976816074188</v>
      </c>
      <c r="AL39" s="232" t="s">
        <v>394</v>
      </c>
      <c r="AM39" s="232" t="s">
        <v>155</v>
      </c>
      <c r="AN39" s="422">
        <v>3.3587962962962965E-2</v>
      </c>
      <c r="AO39" s="186">
        <v>412.10847457627096</v>
      </c>
      <c r="AP39" s="232" t="s">
        <v>394</v>
      </c>
      <c r="AQ39" s="232" t="s">
        <v>1</v>
      </c>
      <c r="AR39" s="425" t="s">
        <v>352</v>
      </c>
      <c r="AS39" s="186">
        <v>0</v>
      </c>
      <c r="AT39" s="232" t="s">
        <v>394</v>
      </c>
      <c r="AU39" s="232" t="s">
        <v>155</v>
      </c>
      <c r="AV39" s="422">
        <v>8.5312499999999999E-2</v>
      </c>
      <c r="AW39" s="186">
        <v>558.35494627639866</v>
      </c>
      <c r="AX39" s="423" t="s">
        <v>654</v>
      </c>
      <c r="AY39" s="423" t="s">
        <v>155</v>
      </c>
      <c r="AZ39" s="424">
        <v>2.0057870370370368E-2</v>
      </c>
      <c r="BA39" s="186">
        <v>17.599771949829247</v>
      </c>
      <c r="BB39" s="423" t="s">
        <v>654</v>
      </c>
      <c r="BC39" s="423" t="s">
        <v>155</v>
      </c>
      <c r="BD39" s="428">
        <v>3.5243055555555555E-2</v>
      </c>
      <c r="BE39" s="186">
        <v>710.81580732700127</v>
      </c>
      <c r="BF39" s="423" t="s">
        <v>654</v>
      </c>
      <c r="BG39" s="423" t="s">
        <v>155</v>
      </c>
      <c r="BH39" s="424">
        <v>3.4895833333333334E-2</v>
      </c>
      <c r="BI39" s="186">
        <v>466.9761273209549</v>
      </c>
      <c r="BJ39" s="232" t="s">
        <v>706</v>
      </c>
      <c r="BK39" s="232" t="s">
        <v>155</v>
      </c>
      <c r="BL39" s="422">
        <v>2.2488425925925926E-2</v>
      </c>
      <c r="BM39" s="186">
        <v>651.87018701870193</v>
      </c>
      <c r="BN39" s="232" t="s">
        <v>706</v>
      </c>
      <c r="BO39" s="232" t="s">
        <v>155</v>
      </c>
      <c r="BP39" s="422">
        <v>3.6921296296296292E-2</v>
      </c>
      <c r="BQ39" s="186">
        <v>656.41025641025658</v>
      </c>
      <c r="BR39" s="232" t="s">
        <v>706</v>
      </c>
      <c r="BS39" s="232" t="s">
        <v>155</v>
      </c>
      <c r="BT39" s="422">
        <v>5.1331018518518519E-2</v>
      </c>
      <c r="BU39" s="186">
        <v>670.730561428236</v>
      </c>
      <c r="BV39" s="232" t="s">
        <v>706</v>
      </c>
      <c r="BW39" s="232" t="s">
        <v>155</v>
      </c>
      <c r="BX39" s="422">
        <v>5.275462962962963E-2</v>
      </c>
      <c r="BY39" s="186">
        <v>505.27201346045996</v>
      </c>
      <c r="BZ39" s="281"/>
      <c r="CA39" s="281"/>
      <c r="CB39" s="232"/>
      <c r="CC39" s="80"/>
      <c r="CD39" s="281"/>
      <c r="CE39" s="281"/>
      <c r="CF39" s="227"/>
      <c r="CG39" s="80"/>
      <c r="CH39" s="281"/>
      <c r="CI39" s="281"/>
      <c r="CJ39" s="227"/>
      <c r="CK39" s="80"/>
      <c r="CL39" s="281"/>
      <c r="CM39" s="281"/>
      <c r="CN39" s="225"/>
      <c r="CO39" s="80"/>
      <c r="CP39" s="281"/>
      <c r="CQ39" s="281"/>
      <c r="CR39" s="225"/>
      <c r="CS39" s="80"/>
      <c r="CT39" s="281"/>
      <c r="CU39" s="281"/>
      <c r="CV39" s="227"/>
      <c r="CW39" s="80"/>
      <c r="CX39" s="281"/>
      <c r="CY39" s="281"/>
      <c r="CZ39" s="227"/>
      <c r="DA39" s="80"/>
      <c r="DB39" s="281"/>
      <c r="DC39" s="281"/>
      <c r="DD39" s="227"/>
      <c r="DE39" s="80"/>
      <c r="DF39" s="281"/>
      <c r="DG39" s="281"/>
      <c r="DH39" s="227"/>
      <c r="DI39" s="80"/>
    </row>
    <row r="40" spans="1:115" x14ac:dyDescent="0.2">
      <c r="A40" s="207">
        <v>26</v>
      </c>
      <c r="B40" s="208" t="s">
        <v>291</v>
      </c>
      <c r="C40" s="108" t="s">
        <v>9</v>
      </c>
      <c r="D40" s="108" t="s">
        <v>80</v>
      </c>
      <c r="E40" s="200" t="s">
        <v>363</v>
      </c>
      <c r="F40" s="561"/>
      <c r="G40" s="209">
        <v>5831.7837827006369</v>
      </c>
      <c r="H40" s="210">
        <v>5831.7837827006369</v>
      </c>
      <c r="I40" s="211">
        <v>9</v>
      </c>
      <c r="J40" s="284"/>
      <c r="K40" s="298"/>
      <c r="L40" s="299"/>
      <c r="M40" s="186"/>
      <c r="N40" s="284"/>
      <c r="O40" s="298"/>
      <c r="P40" s="300"/>
      <c r="Q40" s="80"/>
      <c r="R40" s="284"/>
      <c r="S40" s="298"/>
      <c r="T40" s="300"/>
      <c r="U40" s="80"/>
      <c r="V40" s="284"/>
      <c r="W40" s="298"/>
      <c r="X40" s="300"/>
      <c r="Y40" s="80"/>
      <c r="Z40" s="288"/>
      <c r="AA40" s="288"/>
      <c r="AB40" s="300"/>
      <c r="AC40" s="80"/>
      <c r="AD40" s="288"/>
      <c r="AE40" s="288"/>
      <c r="AF40" s="300"/>
      <c r="AG40" s="80"/>
      <c r="AH40" s="288"/>
      <c r="AI40" s="288"/>
      <c r="AJ40" s="300"/>
      <c r="AK40" s="80"/>
      <c r="AL40" s="284"/>
      <c r="AM40" s="284"/>
      <c r="AN40" s="301"/>
      <c r="AO40" s="80"/>
      <c r="AP40" s="282"/>
      <c r="AQ40" s="281"/>
      <c r="AR40" s="283"/>
      <c r="AS40" s="80"/>
      <c r="AT40" s="281"/>
      <c r="AU40" s="281"/>
      <c r="AV40" s="225"/>
      <c r="AW40" s="80"/>
      <c r="AX40" s="423" t="s">
        <v>583</v>
      </c>
      <c r="AY40" s="423" t="s">
        <v>169</v>
      </c>
      <c r="AZ40" s="424">
        <v>1.2025462962962962E-2</v>
      </c>
      <c r="BA40" s="186">
        <v>630</v>
      </c>
      <c r="BB40" s="423" t="s">
        <v>583</v>
      </c>
      <c r="BC40" s="423" t="s">
        <v>169</v>
      </c>
      <c r="BD40" s="428">
        <v>3.2314814814814817E-2</v>
      </c>
      <c r="BE40" s="186">
        <v>630</v>
      </c>
      <c r="BF40" s="423" t="s">
        <v>583</v>
      </c>
      <c r="BG40" s="423" t="s">
        <v>169</v>
      </c>
      <c r="BH40" s="424">
        <v>2.4432870370370369E-2</v>
      </c>
      <c r="BI40" s="186">
        <v>600</v>
      </c>
      <c r="BJ40" s="232" t="s">
        <v>708</v>
      </c>
      <c r="BK40" s="232" t="s">
        <v>155</v>
      </c>
      <c r="BL40" s="422">
        <v>2.1296296296296299E-2</v>
      </c>
      <c r="BM40" s="186">
        <v>691.52915291529143</v>
      </c>
      <c r="BN40" s="232" t="s">
        <v>708</v>
      </c>
      <c r="BO40" s="232" t="s">
        <v>155</v>
      </c>
      <c r="BP40" s="422">
        <v>3.5856481481481482E-2</v>
      </c>
      <c r="BQ40" s="186">
        <v>677.85547785547794</v>
      </c>
      <c r="BR40" s="232" t="s">
        <v>708</v>
      </c>
      <c r="BS40" s="232" t="s">
        <v>155</v>
      </c>
      <c r="BT40" s="422">
        <v>5.2337962962962968E-2</v>
      </c>
      <c r="BU40" s="186">
        <v>656.42471223866573</v>
      </c>
      <c r="BV40" s="232"/>
      <c r="BW40" s="232"/>
      <c r="BX40" s="425"/>
      <c r="BY40" s="186"/>
      <c r="BZ40" s="425" t="s">
        <v>708</v>
      </c>
      <c r="CA40" s="232" t="s">
        <v>155</v>
      </c>
      <c r="CB40" s="422">
        <v>2.3252314814814812E-2</v>
      </c>
      <c r="CC40" s="80">
        <v>612.59798432250852</v>
      </c>
      <c r="CD40" s="425" t="s">
        <v>708</v>
      </c>
      <c r="CE40" s="232" t="s">
        <v>155</v>
      </c>
      <c r="CF40" s="424">
        <v>3.142361111111111E-2</v>
      </c>
      <c r="CG40" s="192">
        <v>700</v>
      </c>
      <c r="CH40" s="229" t="s">
        <v>775</v>
      </c>
      <c r="CI40" s="229" t="s">
        <v>1</v>
      </c>
      <c r="CJ40" s="107">
        <v>3.243055555555556E-2</v>
      </c>
      <c r="CK40" s="192">
        <v>633.37645536869331</v>
      </c>
      <c r="CL40" s="281"/>
      <c r="CM40" s="281"/>
      <c r="CN40" s="225"/>
      <c r="CO40" s="80"/>
      <c r="CP40" s="281"/>
      <c r="CQ40" s="281"/>
      <c r="CR40" s="225"/>
      <c r="CS40" s="80"/>
      <c r="CT40" s="281"/>
      <c r="CU40" s="281"/>
      <c r="CV40" s="227"/>
      <c r="CW40" s="80"/>
      <c r="CX40" s="281"/>
      <c r="CY40" s="281"/>
      <c r="CZ40" s="227"/>
      <c r="DA40" s="80"/>
      <c r="DB40" s="281"/>
      <c r="DC40" s="281"/>
      <c r="DD40" s="287"/>
      <c r="DE40" s="80"/>
      <c r="DF40" s="281"/>
      <c r="DG40" s="281"/>
      <c r="DH40" s="287"/>
      <c r="DI40" s="80"/>
    </row>
    <row r="41" spans="1:115" x14ac:dyDescent="0.2">
      <c r="A41" s="207">
        <v>27</v>
      </c>
      <c r="B41" s="368" t="s">
        <v>568</v>
      </c>
      <c r="C41" s="370" t="s">
        <v>128</v>
      </c>
      <c r="D41" s="371" t="s">
        <v>389</v>
      </c>
      <c r="E41" s="367"/>
      <c r="F41" s="561"/>
      <c r="G41" s="209">
        <v>5694.5932230366861</v>
      </c>
      <c r="H41" s="210">
        <v>5694.5932230366861</v>
      </c>
      <c r="I41" s="211">
        <v>8</v>
      </c>
      <c r="J41" s="199"/>
      <c r="K41" s="199"/>
      <c r="L41" s="199"/>
      <c r="M41" s="213"/>
      <c r="N41" s="199"/>
      <c r="O41" s="199"/>
      <c r="P41" s="199"/>
      <c r="Q41" s="213"/>
      <c r="R41" s="199"/>
      <c r="S41" s="199"/>
      <c r="T41" s="199"/>
      <c r="U41" s="213"/>
      <c r="V41" s="282"/>
      <c r="W41" s="281"/>
      <c r="X41" s="227"/>
      <c r="Y41" s="80"/>
      <c r="Z41" s="419" t="s">
        <v>365</v>
      </c>
      <c r="AA41" s="419" t="s">
        <v>0</v>
      </c>
      <c r="AB41" s="420">
        <v>2.0682870370370372E-2</v>
      </c>
      <c r="AC41" s="186">
        <v>666.41791044776096</v>
      </c>
      <c r="AD41" s="419" t="s">
        <v>365</v>
      </c>
      <c r="AE41" s="419" t="s">
        <v>0</v>
      </c>
      <c r="AF41" s="420">
        <v>4.3472222222222225E-2</v>
      </c>
      <c r="AG41" s="186">
        <v>925.01431024613635</v>
      </c>
      <c r="AH41" s="419" t="s">
        <v>365</v>
      </c>
      <c r="AI41" s="419" t="s">
        <v>0</v>
      </c>
      <c r="AJ41" s="420">
        <v>4.5879629629629631E-2</v>
      </c>
      <c r="AK41" s="186">
        <v>910.09073412152873</v>
      </c>
      <c r="AL41" s="232" t="s">
        <v>698</v>
      </c>
      <c r="AM41" s="232" t="s">
        <v>0</v>
      </c>
      <c r="AN41" s="422">
        <v>3.2349537037037038E-2</v>
      </c>
      <c r="AO41" s="186">
        <v>713.29787234042556</v>
      </c>
      <c r="AP41" s="232" t="s">
        <v>698</v>
      </c>
      <c r="AQ41" s="232" t="s">
        <v>0</v>
      </c>
      <c r="AR41" s="422">
        <v>4.7847222222222228E-2</v>
      </c>
      <c r="AS41" s="186">
        <v>759.58188153310095</v>
      </c>
      <c r="AT41" s="232" t="s">
        <v>698</v>
      </c>
      <c r="AU41" s="232" t="s">
        <v>0</v>
      </c>
      <c r="AV41" s="422">
        <v>9.4861111111111118E-2</v>
      </c>
      <c r="AW41" s="186">
        <v>803.09885342423286</v>
      </c>
      <c r="AX41" s="423" t="s">
        <v>365</v>
      </c>
      <c r="AY41" s="423" t="s">
        <v>0</v>
      </c>
      <c r="AZ41" s="425" t="s">
        <v>398</v>
      </c>
      <c r="BA41" s="186">
        <v>0</v>
      </c>
      <c r="BB41" s="423" t="s">
        <v>365</v>
      </c>
      <c r="BC41" s="423" t="s">
        <v>0</v>
      </c>
      <c r="BD41" s="424">
        <v>5.6759259259259259E-2</v>
      </c>
      <c r="BE41" s="186">
        <v>917.09166092350119</v>
      </c>
      <c r="BF41" s="423"/>
      <c r="BG41" s="281"/>
      <c r="BH41" s="225"/>
      <c r="BI41" s="80"/>
      <c r="BJ41" s="226"/>
      <c r="BK41" s="226"/>
      <c r="BL41" s="225"/>
      <c r="BM41" s="80"/>
      <c r="BN41" s="226"/>
      <c r="BO41" s="226"/>
      <c r="BP41" s="225"/>
      <c r="BQ41" s="80"/>
      <c r="BR41" s="226"/>
      <c r="BS41" s="226"/>
      <c r="BT41" s="225"/>
      <c r="BU41" s="80"/>
      <c r="BV41" s="281"/>
      <c r="BW41" s="281"/>
      <c r="BX41" s="227"/>
      <c r="BY41" s="80"/>
      <c r="BZ41" s="281"/>
      <c r="CA41" s="281"/>
      <c r="CB41" s="225"/>
      <c r="CC41" s="80"/>
      <c r="CD41" s="281"/>
      <c r="CE41" s="281"/>
      <c r="CF41" s="227"/>
      <c r="CG41" s="80"/>
      <c r="CH41" s="281"/>
      <c r="CI41" s="281"/>
      <c r="CJ41" s="225"/>
      <c r="CK41" s="80"/>
      <c r="CL41" s="281"/>
      <c r="CM41" s="281"/>
      <c r="CN41" s="225"/>
      <c r="CO41" s="80"/>
      <c r="CP41" s="281"/>
      <c r="CQ41" s="281"/>
      <c r="CR41" s="225"/>
      <c r="CS41" s="80"/>
      <c r="CT41" s="281"/>
      <c r="CU41" s="281"/>
      <c r="CV41" s="227"/>
      <c r="CW41" s="80"/>
      <c r="CX41" s="281"/>
      <c r="CY41" s="281"/>
      <c r="CZ41" s="227"/>
      <c r="DA41" s="80"/>
      <c r="DB41" s="281"/>
      <c r="DC41" s="281"/>
      <c r="DD41" s="287"/>
      <c r="DE41" s="289"/>
      <c r="DF41" s="281"/>
      <c r="DG41" s="281"/>
      <c r="DH41" s="287"/>
      <c r="DI41" s="289"/>
    </row>
    <row r="42" spans="1:115" x14ac:dyDescent="0.2">
      <c r="A42" s="207">
        <v>28</v>
      </c>
      <c r="B42" s="208" t="s">
        <v>51</v>
      </c>
      <c r="C42" s="108" t="s">
        <v>9</v>
      </c>
      <c r="D42" s="108" t="s">
        <v>52</v>
      </c>
      <c r="F42" s="561"/>
      <c r="G42" s="209">
        <v>5620.4239538685233</v>
      </c>
      <c r="H42" s="210">
        <v>5620.4239538685233</v>
      </c>
      <c r="I42" s="211">
        <v>15</v>
      </c>
      <c r="J42" s="281" t="s">
        <v>289</v>
      </c>
      <c r="K42" s="281" t="s">
        <v>0</v>
      </c>
      <c r="L42" s="215">
        <v>4.4351851851851858E-2</v>
      </c>
      <c r="M42" s="186">
        <v>634.35495367070519</v>
      </c>
      <c r="N42" s="282" t="s">
        <v>234</v>
      </c>
      <c r="O42" s="281" t="s">
        <v>2</v>
      </c>
      <c r="P42" s="227">
        <v>5.2870370370370373E-2</v>
      </c>
      <c r="Q42" s="186">
        <v>232.19814241486068</v>
      </c>
      <c r="R42" s="282" t="s">
        <v>289</v>
      </c>
      <c r="S42" s="281" t="s">
        <v>2</v>
      </c>
      <c r="T42" s="216">
        <v>2.6365740740740742E-2</v>
      </c>
      <c r="U42" s="186">
        <v>372.85714285714278</v>
      </c>
      <c r="V42" s="282" t="s">
        <v>289</v>
      </c>
      <c r="W42" s="281" t="s">
        <v>2</v>
      </c>
      <c r="X42" s="227">
        <v>5.9780092592592593E-2</v>
      </c>
      <c r="Y42" s="186">
        <v>604.80821177741757</v>
      </c>
      <c r="Z42" s="419" t="s">
        <v>365</v>
      </c>
      <c r="AA42" s="419" t="s">
        <v>0</v>
      </c>
      <c r="AB42" s="420">
        <v>3.108796296296296E-2</v>
      </c>
      <c r="AC42" s="186">
        <v>10</v>
      </c>
      <c r="AD42" s="419" t="s">
        <v>365</v>
      </c>
      <c r="AE42" s="419" t="s">
        <v>0</v>
      </c>
      <c r="AF42" s="420">
        <v>5.4317129629629625E-2</v>
      </c>
      <c r="AG42" s="186">
        <v>656.84029765311982</v>
      </c>
      <c r="AH42" s="419" t="s">
        <v>365</v>
      </c>
      <c r="AI42" s="419" t="s">
        <v>0</v>
      </c>
      <c r="AJ42" s="420">
        <v>6.0069444444444446E-2</v>
      </c>
      <c r="AK42" s="186">
        <v>572.99972504811649</v>
      </c>
      <c r="AL42" s="232" t="s">
        <v>698</v>
      </c>
      <c r="AM42" s="232" t="s">
        <v>0</v>
      </c>
      <c r="AN42" s="422">
        <v>4.9363425925925929E-2</v>
      </c>
      <c r="AO42" s="186">
        <v>10</v>
      </c>
      <c r="AP42" s="232" t="s">
        <v>698</v>
      </c>
      <c r="AQ42" s="232" t="s">
        <v>0</v>
      </c>
      <c r="AR42" s="422">
        <v>6.9409722222222234E-2</v>
      </c>
      <c r="AS42" s="186">
        <v>110.45296167247345</v>
      </c>
      <c r="AT42" s="232" t="s">
        <v>698</v>
      </c>
      <c r="AU42" s="232" t="s">
        <v>0</v>
      </c>
      <c r="AV42" s="422">
        <v>0.12010416666666668</v>
      </c>
      <c r="AW42" s="186">
        <v>431.37589092035932</v>
      </c>
      <c r="AX42" s="423" t="s">
        <v>365</v>
      </c>
      <c r="AY42" s="423" t="s">
        <v>0</v>
      </c>
      <c r="AZ42" s="424">
        <v>2.7800925925925923E-2</v>
      </c>
      <c r="BA42" s="186">
        <v>196.52830188679246</v>
      </c>
      <c r="BB42" s="423" t="s">
        <v>365</v>
      </c>
      <c r="BC42" s="423" t="s">
        <v>0</v>
      </c>
      <c r="BD42" s="424">
        <v>7.9722222222222222E-2</v>
      </c>
      <c r="BE42" s="186">
        <v>438.52515506547218</v>
      </c>
      <c r="BF42" s="423" t="s">
        <v>365</v>
      </c>
      <c r="BG42" s="423" t="s">
        <v>0</v>
      </c>
      <c r="BH42" s="424">
        <v>4.925925925925926E-2</v>
      </c>
      <c r="BI42" s="186">
        <v>460.75949367088612</v>
      </c>
      <c r="BJ42" s="281"/>
      <c r="BK42" s="281"/>
      <c r="BL42" s="227"/>
      <c r="BM42" s="235"/>
      <c r="BN42" s="281"/>
      <c r="BO42" s="281"/>
      <c r="BP42" s="227"/>
      <c r="BQ42" s="80"/>
      <c r="BR42" s="281"/>
      <c r="BS42" s="281"/>
      <c r="BT42" s="227"/>
      <c r="BU42" s="80"/>
      <c r="BV42" s="281"/>
      <c r="BW42" s="281"/>
      <c r="BX42" s="225"/>
      <c r="BY42" s="80"/>
      <c r="BZ42" s="425" t="s">
        <v>728</v>
      </c>
      <c r="CA42" s="232" t="s">
        <v>0</v>
      </c>
      <c r="CB42" s="422">
        <v>3.7013888888888888E-2</v>
      </c>
      <c r="CC42" s="186">
        <v>389.72809667673715</v>
      </c>
      <c r="CD42" s="425" t="s">
        <v>728</v>
      </c>
      <c r="CE42" s="232" t="s">
        <v>0</v>
      </c>
      <c r="CF42" s="424">
        <v>4.3240740740740739E-2</v>
      </c>
      <c r="CG42" s="192">
        <v>498.9955805544397</v>
      </c>
      <c r="CH42" s="281"/>
      <c r="CI42" s="281"/>
      <c r="CJ42" s="225"/>
      <c r="CK42" s="80"/>
      <c r="CL42" s="281"/>
      <c r="CM42" s="281"/>
      <c r="CN42" s="225"/>
      <c r="CO42" s="80"/>
      <c r="CP42" s="281"/>
      <c r="CQ42" s="281"/>
      <c r="CR42" s="225"/>
      <c r="CS42" s="80"/>
      <c r="CT42" s="281"/>
      <c r="CU42" s="281"/>
      <c r="CV42" s="227"/>
      <c r="CW42" s="80"/>
      <c r="CX42" s="281"/>
      <c r="CY42" s="281"/>
      <c r="CZ42" s="227"/>
      <c r="DA42" s="80"/>
      <c r="DB42" s="281"/>
      <c r="DC42" s="281"/>
      <c r="DD42" s="287"/>
      <c r="DE42" s="289"/>
      <c r="DF42" s="281"/>
      <c r="DG42" s="281"/>
      <c r="DH42" s="287"/>
      <c r="DI42" s="289"/>
    </row>
    <row r="43" spans="1:115" x14ac:dyDescent="0.2">
      <c r="A43" s="207">
        <v>29</v>
      </c>
      <c r="B43" s="219" t="s">
        <v>422</v>
      </c>
      <c r="C43" s="108" t="s">
        <v>9</v>
      </c>
      <c r="D43" s="303" t="s">
        <v>14</v>
      </c>
      <c r="E43" s="222" t="s">
        <v>363</v>
      </c>
      <c r="F43" s="561"/>
      <c r="G43" s="209">
        <v>5491.4370105054904</v>
      </c>
      <c r="H43" s="210">
        <v>5491.4370105054904</v>
      </c>
      <c r="I43" s="211">
        <v>12</v>
      </c>
      <c r="J43" s="282" t="s">
        <v>395</v>
      </c>
      <c r="K43" s="281" t="s">
        <v>1</v>
      </c>
      <c r="L43" s="216">
        <v>4.1388888888888892E-2</v>
      </c>
      <c r="M43" s="186">
        <v>311.35135135135135</v>
      </c>
      <c r="N43" s="282"/>
      <c r="O43" s="281"/>
      <c r="P43" s="227"/>
      <c r="Q43" s="80"/>
      <c r="R43" s="282"/>
      <c r="S43" s="281"/>
      <c r="U43" s="235"/>
      <c r="V43" s="282"/>
      <c r="W43" s="281"/>
      <c r="X43" s="227"/>
      <c r="Y43" s="80"/>
      <c r="Z43" s="419" t="s">
        <v>220</v>
      </c>
      <c r="AA43" s="419" t="s">
        <v>155</v>
      </c>
      <c r="AB43" s="420">
        <v>2.5624999999999998E-2</v>
      </c>
      <c r="AC43" s="186">
        <v>285.03597122302165</v>
      </c>
      <c r="AD43" s="419" t="s">
        <v>220</v>
      </c>
      <c r="AE43" s="419" t="s">
        <v>155</v>
      </c>
      <c r="AF43" s="420">
        <v>4.1284722222222223E-2</v>
      </c>
      <c r="AG43" s="186">
        <v>485.71951666056378</v>
      </c>
      <c r="AH43" s="419" t="s">
        <v>220</v>
      </c>
      <c r="AI43" s="419" t="s">
        <v>155</v>
      </c>
      <c r="AJ43" s="420">
        <v>3.7638888888888895E-2</v>
      </c>
      <c r="AK43" s="186">
        <v>520.40185471406483</v>
      </c>
      <c r="AL43" s="232" t="s">
        <v>697</v>
      </c>
      <c r="AM43" s="232" t="s">
        <v>169</v>
      </c>
      <c r="AN43" s="422">
        <v>2.5648148148148146E-2</v>
      </c>
      <c r="AO43" s="186">
        <v>579.83805668016214</v>
      </c>
      <c r="AP43" s="232" t="s">
        <v>697</v>
      </c>
      <c r="AQ43" s="232" t="s">
        <v>155</v>
      </c>
      <c r="AR43" s="422">
        <v>3.498842592592593E-2</v>
      </c>
      <c r="AS43" s="186">
        <v>728.38563458856333</v>
      </c>
      <c r="AT43" s="232" t="s">
        <v>697</v>
      </c>
      <c r="AU43" s="232" t="s">
        <v>169</v>
      </c>
      <c r="AV43" s="422">
        <v>6.1562499999999999E-2</v>
      </c>
      <c r="AW43" s="186">
        <v>693.27062228654131</v>
      </c>
      <c r="AX43" s="281"/>
      <c r="AY43" s="281"/>
      <c r="AZ43" s="225"/>
      <c r="BA43" s="430"/>
      <c r="BB43" s="281"/>
      <c r="BC43" s="281"/>
      <c r="BD43" s="227"/>
      <c r="BE43" s="430"/>
      <c r="BF43" s="281"/>
      <c r="BG43" s="281"/>
      <c r="BH43" s="225"/>
      <c r="BI43" s="80"/>
      <c r="BJ43" s="232" t="s">
        <v>710</v>
      </c>
      <c r="BK43" s="232" t="s">
        <v>155</v>
      </c>
      <c r="BL43" s="422">
        <v>2.7303240740740743E-2</v>
      </c>
      <c r="BM43" s="186">
        <v>491.69416941694158</v>
      </c>
      <c r="BN43" s="232" t="s">
        <v>710</v>
      </c>
      <c r="BO43" s="232" t="s">
        <v>155</v>
      </c>
      <c r="BP43" s="422">
        <v>4.5937499999999999E-2</v>
      </c>
      <c r="BQ43" s="186">
        <v>474.82517482517483</v>
      </c>
      <c r="BR43" s="232" t="s">
        <v>710</v>
      </c>
      <c r="BS43" s="232" t="s">
        <v>155</v>
      </c>
      <c r="BT43" s="425" t="s">
        <v>352</v>
      </c>
      <c r="BU43" s="186">
        <v>0</v>
      </c>
      <c r="BV43" s="232" t="s">
        <v>710</v>
      </c>
      <c r="BW43" s="232" t="s">
        <v>155</v>
      </c>
      <c r="BX43" s="422">
        <v>6.0243055555555557E-2</v>
      </c>
      <c r="BY43" s="186">
        <v>378.26696578799783</v>
      </c>
      <c r="BZ43" s="281"/>
      <c r="CA43" s="281"/>
      <c r="CB43" s="225"/>
      <c r="CC43" s="80"/>
      <c r="CD43" s="281"/>
      <c r="CE43" s="281"/>
      <c r="CF43" s="225"/>
      <c r="CG43" s="80"/>
      <c r="CH43" s="229" t="s">
        <v>776</v>
      </c>
      <c r="CI43" s="229" t="s">
        <v>1</v>
      </c>
      <c r="CJ43" s="107">
        <v>3.5474537037037041E-2</v>
      </c>
      <c r="CK43" s="192">
        <v>542.6476929711082</v>
      </c>
      <c r="CL43" s="281"/>
      <c r="CM43" s="281"/>
      <c r="CN43" s="225"/>
      <c r="CO43" s="80"/>
      <c r="CP43" s="281"/>
      <c r="CQ43" s="281"/>
      <c r="CR43" s="225"/>
      <c r="CS43" s="80"/>
      <c r="CT43" s="281"/>
      <c r="CU43" s="281"/>
      <c r="CV43" s="227"/>
      <c r="CW43" s="80"/>
      <c r="CX43" s="281"/>
      <c r="CY43" s="281"/>
      <c r="CZ43" s="227"/>
      <c r="DA43" s="80"/>
      <c r="DB43" s="281"/>
      <c r="DC43" s="281"/>
      <c r="DD43" s="287"/>
      <c r="DE43" s="289"/>
      <c r="DF43" s="281"/>
      <c r="DG43" s="281"/>
      <c r="DH43" s="287"/>
      <c r="DI43" s="289"/>
    </row>
    <row r="44" spans="1:115" x14ac:dyDescent="0.2">
      <c r="A44" s="207">
        <v>30</v>
      </c>
      <c r="B44" s="369" t="s">
        <v>325</v>
      </c>
      <c r="C44" s="370" t="s">
        <v>9</v>
      </c>
      <c r="D44" s="371" t="s">
        <v>326</v>
      </c>
      <c r="E44" s="200" t="s">
        <v>363</v>
      </c>
      <c r="F44" s="561"/>
      <c r="G44" s="209">
        <v>5485.0908778754047</v>
      </c>
      <c r="H44" s="210">
        <v>5485.0908778754047</v>
      </c>
      <c r="I44" s="211">
        <v>9</v>
      </c>
      <c r="J44" s="199"/>
      <c r="K44" s="199"/>
      <c r="L44" s="199"/>
      <c r="M44" s="213"/>
      <c r="N44" s="199"/>
      <c r="O44" s="199"/>
      <c r="P44" s="199"/>
      <c r="Q44" s="213"/>
      <c r="R44" s="199"/>
      <c r="S44" s="199"/>
      <c r="T44" s="199"/>
      <c r="U44" s="213"/>
      <c r="V44" s="282"/>
      <c r="W44" s="281"/>
      <c r="X44" s="227"/>
      <c r="Y44" s="80"/>
      <c r="Z44" s="419" t="s">
        <v>220</v>
      </c>
      <c r="AA44" s="419" t="s">
        <v>155</v>
      </c>
      <c r="AB44" s="420">
        <v>1.8634259259259257E-2</v>
      </c>
      <c r="AC44" s="186">
        <v>589.20863309352535</v>
      </c>
      <c r="AD44" s="419" t="s">
        <v>220</v>
      </c>
      <c r="AE44" s="419" t="s">
        <v>155</v>
      </c>
      <c r="AF44" s="420">
        <v>3.5196759259259254E-2</v>
      </c>
      <c r="AG44" s="186">
        <v>620.54192603441959</v>
      </c>
      <c r="AH44" s="419" t="s">
        <v>220</v>
      </c>
      <c r="AI44" s="419" t="s">
        <v>155</v>
      </c>
      <c r="AJ44" s="420">
        <v>3.5960648148148151E-2</v>
      </c>
      <c r="AK44" s="186">
        <v>559.62132921174646</v>
      </c>
      <c r="AL44" s="232" t="s">
        <v>395</v>
      </c>
      <c r="AM44" s="232" t="s">
        <v>1</v>
      </c>
      <c r="AN44" s="422">
        <v>3.5196759259259254E-2</v>
      </c>
      <c r="AO44" s="186">
        <v>399.51194712760554</v>
      </c>
      <c r="AP44" s="232" t="s">
        <v>395</v>
      </c>
      <c r="AQ44" s="232" t="s">
        <v>1</v>
      </c>
      <c r="AR44" s="422">
        <v>4.7476851851851853E-2</v>
      </c>
      <c r="AS44" s="186">
        <v>589.52010376134899</v>
      </c>
      <c r="AT44" s="232" t="s">
        <v>395</v>
      </c>
      <c r="AU44" s="232" t="s">
        <v>155</v>
      </c>
      <c r="AV44" s="422">
        <v>7.4062499999999989E-2</v>
      </c>
      <c r="AW44" s="186">
        <v>716.81363467951098</v>
      </c>
      <c r="AX44" s="281"/>
      <c r="AY44" s="281"/>
      <c r="AZ44" s="225"/>
      <c r="BA44" s="430"/>
      <c r="BB44" s="281"/>
      <c r="BC44" s="281"/>
      <c r="BD44" s="227"/>
      <c r="BE44" s="430"/>
      <c r="BF44" s="281"/>
      <c r="BG44" s="281"/>
      <c r="BH44" s="225"/>
      <c r="BI44" s="80"/>
      <c r="BJ44" s="232" t="s">
        <v>708</v>
      </c>
      <c r="BK44" s="232" t="s">
        <v>155</v>
      </c>
      <c r="BL44" s="422">
        <v>2.2418981481481481E-2</v>
      </c>
      <c r="BM44" s="186">
        <v>654.18041804180416</v>
      </c>
      <c r="BN44" s="232" t="s">
        <v>708</v>
      </c>
      <c r="BO44" s="232" t="s">
        <v>155</v>
      </c>
      <c r="BP44" s="422">
        <v>3.5185185185185187E-2</v>
      </c>
      <c r="BQ44" s="186">
        <v>691.37529137529123</v>
      </c>
      <c r="BR44" s="232" t="s">
        <v>708</v>
      </c>
      <c r="BS44" s="232" t="s">
        <v>155</v>
      </c>
      <c r="BT44" s="422">
        <v>5.1782407407407409E-2</v>
      </c>
      <c r="BU44" s="186">
        <v>664.31759455015276</v>
      </c>
      <c r="BV44" s="232"/>
      <c r="BW44" s="281"/>
      <c r="BX44" s="227"/>
      <c r="BY44" s="186"/>
      <c r="BZ44" s="281"/>
      <c r="CA44" s="281"/>
      <c r="CB44" s="225"/>
      <c r="CC44" s="80"/>
      <c r="CD44" s="281"/>
      <c r="CE44" s="281"/>
      <c r="CF44" s="225"/>
      <c r="CG44" s="80"/>
      <c r="CH44" s="281"/>
      <c r="CI44" s="281"/>
      <c r="CJ44" s="225"/>
      <c r="CK44" s="80"/>
      <c r="CL44" s="281"/>
      <c r="CM44" s="281"/>
      <c r="CN44" s="225"/>
      <c r="CO44" s="80"/>
      <c r="CP44" s="281"/>
      <c r="CQ44" s="281"/>
      <c r="CR44" s="225"/>
      <c r="CS44" s="80"/>
      <c r="CT44" s="281"/>
      <c r="CU44" s="281"/>
      <c r="CV44" s="227"/>
      <c r="CW44" s="80"/>
      <c r="CX44" s="281"/>
      <c r="CY44" s="281"/>
      <c r="CZ44" s="227"/>
      <c r="DA44" s="80"/>
      <c r="DB44" s="281"/>
      <c r="DC44" s="281"/>
      <c r="DD44" s="287"/>
      <c r="DE44" s="289"/>
      <c r="DF44" s="281"/>
      <c r="DG44" s="281"/>
      <c r="DH44" s="287"/>
      <c r="DI44" s="289"/>
    </row>
    <row r="45" spans="1:115" x14ac:dyDescent="0.2">
      <c r="A45" s="207">
        <v>31</v>
      </c>
      <c r="B45" s="218" t="s">
        <v>382</v>
      </c>
      <c r="C45" s="108" t="s">
        <v>9</v>
      </c>
      <c r="D45" s="303" t="s">
        <v>20</v>
      </c>
      <c r="E45" s="200" t="s">
        <v>353</v>
      </c>
      <c r="F45" s="562"/>
      <c r="G45" s="209">
        <v>5196.2481325217514</v>
      </c>
      <c r="H45" s="210">
        <v>5196.2481325217514</v>
      </c>
      <c r="I45" s="211">
        <v>9</v>
      </c>
      <c r="J45" s="282" t="s">
        <v>289</v>
      </c>
      <c r="K45" s="281" t="s">
        <v>0</v>
      </c>
      <c r="L45" s="232" t="s">
        <v>352</v>
      </c>
      <c r="M45" s="186">
        <v>0</v>
      </c>
      <c r="N45" s="282"/>
      <c r="O45" s="281"/>
      <c r="P45" s="227"/>
      <c r="Q45" s="80"/>
      <c r="R45" s="282"/>
      <c r="S45" s="281"/>
      <c r="U45" s="80"/>
      <c r="V45" s="282"/>
      <c r="W45" s="281"/>
      <c r="X45" s="227"/>
      <c r="Y45" s="80"/>
      <c r="Z45" s="419"/>
      <c r="AA45" s="419"/>
      <c r="AB45" s="421"/>
      <c r="AC45" s="186"/>
      <c r="AD45" s="419"/>
      <c r="AE45" s="419"/>
      <c r="AF45" s="421"/>
      <c r="AG45" s="186"/>
      <c r="AH45" s="419" t="s">
        <v>562</v>
      </c>
      <c r="AI45" s="419" t="s">
        <v>1</v>
      </c>
      <c r="AJ45" s="420">
        <v>3.982638888888889E-2</v>
      </c>
      <c r="AK45" s="186">
        <v>718.53986551392882</v>
      </c>
      <c r="AL45" s="232" t="s">
        <v>698</v>
      </c>
      <c r="AM45" s="232" t="s">
        <v>0</v>
      </c>
      <c r="AN45" s="422">
        <v>3.650462962962963E-2</v>
      </c>
      <c r="AO45" s="186">
        <v>522.34042553191489</v>
      </c>
      <c r="AP45" s="232" t="s">
        <v>698</v>
      </c>
      <c r="AQ45" s="232" t="s">
        <v>0</v>
      </c>
      <c r="AR45" s="422">
        <v>5.7824074074074076E-2</v>
      </c>
      <c r="AS45" s="186">
        <v>459.23344947735183</v>
      </c>
      <c r="AT45" s="232" t="s">
        <v>740</v>
      </c>
      <c r="AU45" s="232" t="s">
        <v>1</v>
      </c>
      <c r="AV45" s="227">
        <v>8.3923611111111115E-2</v>
      </c>
      <c r="AW45" s="186">
        <v>581.21706864564021</v>
      </c>
      <c r="AX45" s="423"/>
      <c r="AY45" s="423"/>
      <c r="AZ45" s="425"/>
      <c r="BA45" s="186"/>
      <c r="BB45" s="423"/>
      <c r="BC45" s="423"/>
      <c r="BD45" s="423"/>
      <c r="BE45" s="186"/>
      <c r="BF45" s="423" t="s">
        <v>365</v>
      </c>
      <c r="BG45" s="423" t="s">
        <v>0</v>
      </c>
      <c r="BH45" s="424">
        <v>3.9016203703703699E-2</v>
      </c>
      <c r="BI45" s="186">
        <v>780.83182640144685</v>
      </c>
      <c r="BJ45" s="281"/>
      <c r="BK45" s="281"/>
      <c r="BL45" s="227"/>
      <c r="BM45" s="235"/>
      <c r="BN45" s="281"/>
      <c r="BO45" s="281"/>
      <c r="BP45" s="225"/>
      <c r="BQ45" s="80"/>
      <c r="BR45" s="281"/>
      <c r="BS45" s="281"/>
      <c r="BT45" s="225"/>
      <c r="BU45" s="80"/>
      <c r="BV45" s="281"/>
      <c r="BW45" s="281"/>
      <c r="BX45" s="227"/>
      <c r="BY45" s="80"/>
      <c r="BZ45" s="425" t="s">
        <v>728</v>
      </c>
      <c r="CA45" s="232" t="s">
        <v>0</v>
      </c>
      <c r="CB45" s="422">
        <v>3.0208333333333334E-2</v>
      </c>
      <c r="CC45" s="186">
        <v>685.80060422960719</v>
      </c>
      <c r="CD45" s="425" t="s">
        <v>728</v>
      </c>
      <c r="CE45" s="232" t="s">
        <v>0</v>
      </c>
      <c r="CF45" s="424">
        <v>3.605324074074074E-2</v>
      </c>
      <c r="CG45" s="192">
        <v>748.49337083165949</v>
      </c>
      <c r="CH45" s="229" t="s">
        <v>772</v>
      </c>
      <c r="CI45" s="229" t="s">
        <v>0</v>
      </c>
      <c r="CJ45" s="386">
        <v>4.3310185185185181E-2</v>
      </c>
      <c r="CK45" s="192">
        <v>699.79152189020181</v>
      </c>
      <c r="CL45" s="281"/>
      <c r="CM45" s="281"/>
      <c r="CN45" s="225"/>
      <c r="CO45" s="80"/>
      <c r="CP45" s="281"/>
      <c r="CQ45" s="281"/>
      <c r="CR45" s="225"/>
      <c r="CS45" s="80"/>
      <c r="CT45" s="281"/>
      <c r="CU45" s="281"/>
      <c r="CV45" s="227"/>
      <c r="CW45" s="80"/>
      <c r="CX45" s="281"/>
      <c r="CY45" s="281"/>
      <c r="CZ45" s="227"/>
      <c r="DA45" s="80"/>
      <c r="DB45" s="281"/>
      <c r="DC45" s="281"/>
      <c r="DD45" s="287"/>
      <c r="DE45" s="289"/>
      <c r="DF45" s="281"/>
      <c r="DG45" s="281"/>
      <c r="DH45" s="287"/>
      <c r="DI45" s="289"/>
    </row>
    <row r="46" spans="1:115" x14ac:dyDescent="0.2">
      <c r="A46" s="207">
        <v>32</v>
      </c>
      <c r="B46" s="208" t="s">
        <v>110</v>
      </c>
      <c r="C46" s="108" t="s">
        <v>9</v>
      </c>
      <c r="D46" s="108" t="s">
        <v>64</v>
      </c>
      <c r="E46" s="200" t="s">
        <v>363</v>
      </c>
      <c r="F46" s="561"/>
      <c r="G46" s="209">
        <v>5098.7460148777891</v>
      </c>
      <c r="H46" s="210">
        <v>5098.7460148777891</v>
      </c>
      <c r="I46" s="211">
        <v>6</v>
      </c>
      <c r="M46" s="197"/>
      <c r="N46" s="282"/>
      <c r="O46" s="281"/>
      <c r="P46" s="227"/>
      <c r="Q46" s="80"/>
      <c r="R46" s="282"/>
      <c r="S46" s="281"/>
      <c r="T46" s="227"/>
      <c r="U46" s="80"/>
      <c r="V46" s="282"/>
      <c r="W46" s="281"/>
      <c r="X46" s="227"/>
      <c r="Y46" s="80"/>
      <c r="Z46" s="226"/>
      <c r="AA46" s="226"/>
      <c r="AB46" s="227"/>
      <c r="AC46" s="80"/>
      <c r="AD46" s="226"/>
      <c r="AE46" s="226"/>
      <c r="AF46" s="232"/>
      <c r="AG46" s="235"/>
      <c r="AH46" s="226"/>
      <c r="AI46" s="226"/>
      <c r="AJ46" s="232"/>
      <c r="AK46" s="80"/>
      <c r="AL46" s="232" t="s">
        <v>361</v>
      </c>
      <c r="AM46" s="232" t="s">
        <v>1</v>
      </c>
      <c r="AN46" s="422">
        <v>2.2766203703703702E-2</v>
      </c>
      <c r="AO46" s="186">
        <v>880.00000000000011</v>
      </c>
      <c r="AP46" s="232" t="s">
        <v>361</v>
      </c>
      <c r="AQ46" s="232" t="s">
        <v>1</v>
      </c>
      <c r="AR46" s="422">
        <v>3.5694444444444445E-2</v>
      </c>
      <c r="AS46" s="186">
        <v>880.00000000000011</v>
      </c>
      <c r="AT46" s="232" t="s">
        <v>361</v>
      </c>
      <c r="AU46" s="232" t="s">
        <v>155</v>
      </c>
      <c r="AV46" s="422">
        <v>6.2476851851851846E-2</v>
      </c>
      <c r="AW46" s="186">
        <v>880.00000000000011</v>
      </c>
      <c r="AX46" s="423" t="s">
        <v>388</v>
      </c>
      <c r="AY46" s="423" t="s">
        <v>1</v>
      </c>
      <c r="AZ46" s="424">
        <v>1.4606481481481482E-2</v>
      </c>
      <c r="BA46" s="186">
        <v>840</v>
      </c>
      <c r="BB46" s="423" t="s">
        <v>388</v>
      </c>
      <c r="BC46" s="423" t="s">
        <v>1</v>
      </c>
      <c r="BD46" s="428">
        <v>4.0925925925925928E-2</v>
      </c>
      <c r="BE46" s="186">
        <v>840</v>
      </c>
      <c r="BF46" s="423" t="s">
        <v>388</v>
      </c>
      <c r="BG46" s="423" t="s">
        <v>1</v>
      </c>
      <c r="BH46" s="424">
        <v>3.3541666666666664E-2</v>
      </c>
      <c r="BI46" s="186">
        <v>778.74601487778943</v>
      </c>
      <c r="BJ46" s="281"/>
      <c r="BK46" s="281"/>
      <c r="BL46" s="227"/>
      <c r="BM46" s="80"/>
      <c r="BN46" s="281"/>
      <c r="BO46" s="281"/>
      <c r="BP46" s="227"/>
      <c r="BQ46" s="80"/>
      <c r="BR46" s="281"/>
      <c r="BS46" s="281"/>
      <c r="BT46" s="227"/>
      <c r="BU46" s="80"/>
      <c r="BV46" s="281"/>
      <c r="BW46" s="281"/>
      <c r="BX46" s="227"/>
      <c r="BY46" s="80"/>
      <c r="BZ46" s="281"/>
      <c r="CA46" s="281"/>
      <c r="CB46" s="225"/>
      <c r="CC46" s="80"/>
      <c r="CD46" s="281"/>
      <c r="CE46" s="281"/>
      <c r="CF46" s="225"/>
      <c r="CG46" s="80"/>
      <c r="CH46" s="281"/>
      <c r="CI46" s="281"/>
      <c r="CJ46" s="225"/>
      <c r="CK46" s="80"/>
      <c r="CL46" s="281"/>
      <c r="CM46" s="281"/>
      <c r="CN46" s="225"/>
      <c r="CO46" s="80"/>
      <c r="CP46" s="281"/>
      <c r="CQ46" s="281"/>
      <c r="CR46" s="225"/>
      <c r="CS46" s="80"/>
      <c r="CT46" s="281"/>
      <c r="CU46" s="281"/>
      <c r="CV46" s="227"/>
      <c r="CW46" s="80"/>
      <c r="CX46" s="281"/>
      <c r="CY46" s="281"/>
      <c r="CZ46" s="227"/>
      <c r="DA46" s="80"/>
      <c r="DB46" s="281"/>
      <c r="DC46" s="281"/>
      <c r="DD46" s="287"/>
      <c r="DE46" s="289"/>
      <c r="DF46" s="281"/>
      <c r="DG46" s="281"/>
      <c r="DH46" s="287"/>
      <c r="DI46" s="289"/>
    </row>
    <row r="47" spans="1:115" x14ac:dyDescent="0.2">
      <c r="A47" s="207">
        <v>33</v>
      </c>
      <c r="B47" s="20" t="s">
        <v>118</v>
      </c>
      <c r="C47" s="370" t="s">
        <v>9</v>
      </c>
      <c r="D47" s="371" t="s">
        <v>16</v>
      </c>
      <c r="E47" s="367" t="s">
        <v>354</v>
      </c>
      <c r="F47" s="561"/>
      <c r="G47" s="209">
        <v>5092.3918189241058</v>
      </c>
      <c r="H47" s="210">
        <v>5092.3918189241058</v>
      </c>
      <c r="I47" s="211">
        <v>9</v>
      </c>
      <c r="J47" s="199"/>
      <c r="K47" s="199"/>
      <c r="L47" s="199"/>
      <c r="M47" s="213"/>
      <c r="N47" s="199"/>
      <c r="O47" s="199"/>
      <c r="P47" s="199"/>
      <c r="Q47" s="213"/>
      <c r="R47" s="199"/>
      <c r="S47" s="199"/>
      <c r="T47" s="199"/>
      <c r="U47" s="213"/>
      <c r="V47" s="282"/>
      <c r="W47" s="281"/>
      <c r="X47" s="227"/>
      <c r="Y47" s="80"/>
      <c r="Z47" s="419" t="s">
        <v>365</v>
      </c>
      <c r="AA47" s="419" t="s">
        <v>0</v>
      </c>
      <c r="AB47" s="420">
        <v>2.4664351851851851E-2</v>
      </c>
      <c r="AC47" s="186">
        <v>409.70149253731324</v>
      </c>
      <c r="AD47" s="419" t="s">
        <v>365</v>
      </c>
      <c r="AE47" s="419" t="s">
        <v>0</v>
      </c>
      <c r="AF47" s="420">
        <v>7.4317129629629622E-2</v>
      </c>
      <c r="AG47" s="186">
        <v>162.27819118488873</v>
      </c>
      <c r="AH47" s="419" t="s">
        <v>365</v>
      </c>
      <c r="AI47" s="419" t="s">
        <v>0</v>
      </c>
      <c r="AJ47" s="420">
        <v>5.6967592592592597E-2</v>
      </c>
      <c r="AK47" s="186">
        <v>646.68682980478411</v>
      </c>
      <c r="AL47" s="232" t="s">
        <v>361</v>
      </c>
      <c r="AM47" s="232" t="s">
        <v>1</v>
      </c>
      <c r="AN47" s="422">
        <v>2.7118055555555552E-2</v>
      </c>
      <c r="AO47" s="186">
        <v>711.78444331469257</v>
      </c>
      <c r="AP47" s="232" t="s">
        <v>361</v>
      </c>
      <c r="AQ47" s="232" t="s">
        <v>1</v>
      </c>
      <c r="AR47" s="422">
        <v>4.7673611111111104E-2</v>
      </c>
      <c r="AS47" s="186">
        <v>584.66926070038937</v>
      </c>
      <c r="AT47" s="232" t="s">
        <v>361</v>
      </c>
      <c r="AU47" s="232" t="s">
        <v>155</v>
      </c>
      <c r="AV47" s="422">
        <v>7.210648148148148E-2</v>
      </c>
      <c r="AW47" s="186">
        <v>744.36457947387919</v>
      </c>
      <c r="AX47" s="423" t="s">
        <v>388</v>
      </c>
      <c r="AY47" s="423" t="s">
        <v>1</v>
      </c>
      <c r="AZ47" s="424">
        <v>1.9479166666666669E-2</v>
      </c>
      <c r="BA47" s="186">
        <v>559.77812995245642</v>
      </c>
      <c r="BB47" s="423" t="s">
        <v>388</v>
      </c>
      <c r="BC47" s="423" t="s">
        <v>1</v>
      </c>
      <c r="BD47" s="424">
        <v>5.5196759259259265E-2</v>
      </c>
      <c r="BE47" s="186">
        <v>547.09276018099536</v>
      </c>
      <c r="BF47" s="423" t="s">
        <v>388</v>
      </c>
      <c r="BG47" s="423" t="s">
        <v>1</v>
      </c>
      <c r="BH47" s="424">
        <v>3.5694444444444445E-2</v>
      </c>
      <c r="BI47" s="186">
        <v>726.03613177470766</v>
      </c>
      <c r="BJ47" s="226"/>
      <c r="BK47" s="281"/>
      <c r="BL47" s="227"/>
      <c r="BM47" s="235"/>
      <c r="BN47" s="281"/>
      <c r="BO47" s="281"/>
      <c r="BP47" s="227"/>
      <c r="BQ47" s="80"/>
      <c r="BR47" s="281"/>
      <c r="BS47" s="281"/>
      <c r="BT47" s="232"/>
      <c r="BU47" s="80"/>
      <c r="BV47" s="281"/>
      <c r="BW47" s="281"/>
      <c r="BX47" s="227"/>
      <c r="BY47" s="80"/>
      <c r="BZ47" s="281"/>
      <c r="CA47" s="281"/>
      <c r="CB47" s="225"/>
      <c r="CC47" s="80"/>
      <c r="CD47" s="281"/>
      <c r="CE47" s="281"/>
      <c r="CF47" s="225"/>
      <c r="CG47" s="80"/>
      <c r="CH47" s="281"/>
      <c r="CI47" s="281"/>
      <c r="CJ47" s="225"/>
      <c r="CK47" s="80"/>
      <c r="CL47" s="281"/>
      <c r="CM47" s="281"/>
      <c r="CN47" s="225"/>
      <c r="CO47" s="80"/>
      <c r="CP47" s="281"/>
      <c r="CQ47" s="281"/>
      <c r="CR47" s="225"/>
      <c r="CS47" s="80"/>
      <c r="CT47" s="281"/>
      <c r="CU47" s="281"/>
      <c r="CV47" s="227"/>
      <c r="CW47" s="80"/>
      <c r="CX47" s="281"/>
      <c r="CY47" s="281"/>
      <c r="CZ47" s="227"/>
      <c r="DA47" s="80"/>
      <c r="DB47" s="281"/>
      <c r="DC47" s="281"/>
      <c r="DD47" s="287"/>
      <c r="DE47" s="289"/>
      <c r="DF47" s="281"/>
      <c r="DG47" s="281"/>
      <c r="DH47" s="287"/>
      <c r="DI47" s="289"/>
    </row>
    <row r="48" spans="1:115" x14ac:dyDescent="0.2">
      <c r="A48" s="207">
        <v>34</v>
      </c>
      <c r="B48" s="20" t="s">
        <v>340</v>
      </c>
      <c r="C48" s="370" t="s">
        <v>9</v>
      </c>
      <c r="D48" s="371" t="s">
        <v>52</v>
      </c>
      <c r="E48" s="200" t="s">
        <v>354</v>
      </c>
      <c r="F48" s="561"/>
      <c r="G48" s="209">
        <v>5058.1497241248517</v>
      </c>
      <c r="H48" s="210">
        <v>5058.1497241248517</v>
      </c>
      <c r="I48" s="211">
        <v>15</v>
      </c>
      <c r="J48" s="199"/>
      <c r="K48" s="199"/>
      <c r="L48" s="199"/>
      <c r="M48" s="213"/>
      <c r="N48" s="199"/>
      <c r="O48" s="199"/>
      <c r="P48" s="199"/>
      <c r="Q48" s="213"/>
      <c r="R48" s="199"/>
      <c r="S48" s="199"/>
      <c r="T48" s="199"/>
      <c r="U48" s="213"/>
      <c r="V48" s="282"/>
      <c r="W48" s="281"/>
      <c r="X48" s="227"/>
      <c r="Y48" s="80"/>
      <c r="Z48" s="419" t="s">
        <v>388</v>
      </c>
      <c r="AA48" s="419" t="s">
        <v>1</v>
      </c>
      <c r="AB48" s="421" t="s">
        <v>352</v>
      </c>
      <c r="AC48" s="186">
        <v>0</v>
      </c>
      <c r="AD48" s="419" t="s">
        <v>388</v>
      </c>
      <c r="AE48" s="419" t="s">
        <v>1</v>
      </c>
      <c r="AF48" s="420">
        <v>6.1041666666666661E-2</v>
      </c>
      <c r="AG48" s="186">
        <v>101.17229129662526</v>
      </c>
      <c r="AH48" s="419" t="s">
        <v>388</v>
      </c>
      <c r="AI48" s="419" t="s">
        <v>1</v>
      </c>
      <c r="AJ48" s="420">
        <v>5.063657407407407E-2</v>
      </c>
      <c r="AK48" s="186">
        <v>479.28274095421057</v>
      </c>
      <c r="AL48" s="232" t="s">
        <v>361</v>
      </c>
      <c r="AM48" s="232" t="s">
        <v>1</v>
      </c>
      <c r="AN48" s="422">
        <v>4.162037037037037E-2</v>
      </c>
      <c r="AO48" s="186">
        <v>151.21504829689866</v>
      </c>
      <c r="AP48" s="232" t="s">
        <v>361</v>
      </c>
      <c r="AQ48" s="232" t="s">
        <v>1</v>
      </c>
      <c r="AR48" s="422">
        <v>8.3055555555555563E-2</v>
      </c>
      <c r="AS48" s="186">
        <v>10</v>
      </c>
      <c r="AT48" s="232" t="s">
        <v>361</v>
      </c>
      <c r="AU48" s="232" t="s">
        <v>155</v>
      </c>
      <c r="AV48" s="422">
        <v>9.0081018518518519E-2</v>
      </c>
      <c r="AW48" s="186">
        <v>491.18932938125221</v>
      </c>
      <c r="AX48" s="423" t="s">
        <v>388</v>
      </c>
      <c r="AY48" s="423" t="s">
        <v>1</v>
      </c>
      <c r="AZ48" s="424">
        <v>2.2858796296296294E-2</v>
      </c>
      <c r="BA48" s="186">
        <v>365.41996830427917</v>
      </c>
      <c r="BB48" s="423" t="s">
        <v>388</v>
      </c>
      <c r="BC48" s="423" t="s">
        <v>1</v>
      </c>
      <c r="BD48" s="424">
        <v>7.3043981481481488E-2</v>
      </c>
      <c r="BE48" s="186">
        <v>180.78054298642527</v>
      </c>
      <c r="BF48" s="423" t="s">
        <v>388</v>
      </c>
      <c r="BG48" s="423" t="s">
        <v>1</v>
      </c>
      <c r="BH48" s="424">
        <v>4.2662037037037033E-2</v>
      </c>
      <c r="BI48" s="186">
        <v>555.43747786043195</v>
      </c>
      <c r="BJ48" s="232" t="s">
        <v>707</v>
      </c>
      <c r="BK48" s="232" t="s">
        <v>1</v>
      </c>
      <c r="BL48" s="422">
        <v>2.3240740740740742E-2</v>
      </c>
      <c r="BM48" s="186">
        <v>692.94184076792772</v>
      </c>
      <c r="BN48" s="232" t="s">
        <v>707</v>
      </c>
      <c r="BO48" s="232" t="s">
        <v>1</v>
      </c>
      <c r="BP48" s="422">
        <v>5.4768518518518522E-2</v>
      </c>
      <c r="BQ48" s="186">
        <v>523.93405343945415</v>
      </c>
      <c r="BR48" s="232" t="s">
        <v>707</v>
      </c>
      <c r="BS48" s="232" t="s">
        <v>1</v>
      </c>
      <c r="BT48" s="422">
        <v>8.3125000000000004E-2</v>
      </c>
      <c r="BU48" s="186">
        <v>238.48341232227489</v>
      </c>
      <c r="BV48" s="232" t="s">
        <v>707</v>
      </c>
      <c r="BW48" s="232" t="s">
        <v>1</v>
      </c>
      <c r="BX48" s="422">
        <v>6.3969907407407406E-2</v>
      </c>
      <c r="BY48" s="186">
        <v>572.19897721989787</v>
      </c>
      <c r="BZ48" s="425" t="s">
        <v>707</v>
      </c>
      <c r="CA48" s="232" t="s">
        <v>1</v>
      </c>
      <c r="CB48" s="422">
        <v>3.5289351851851856E-2</v>
      </c>
      <c r="CC48" s="80">
        <v>523.09050772626927</v>
      </c>
      <c r="CD48" s="425" t="s">
        <v>707</v>
      </c>
      <c r="CE48" s="232" t="s">
        <v>1</v>
      </c>
      <c r="CF48" s="424">
        <v>5.842592592592593E-2</v>
      </c>
      <c r="CG48" s="192">
        <v>173.00353356890437</v>
      </c>
      <c r="CH48" s="281"/>
      <c r="CI48" s="281"/>
      <c r="CJ48" s="225"/>
      <c r="CK48" s="80"/>
      <c r="CL48" s="281"/>
      <c r="CM48" s="281"/>
      <c r="CN48" s="225"/>
      <c r="CO48" s="80"/>
      <c r="CP48" s="281"/>
      <c r="CQ48" s="281"/>
      <c r="CR48" s="225"/>
      <c r="CS48" s="80"/>
      <c r="CT48" s="281"/>
      <c r="CU48" s="281"/>
      <c r="CV48" s="227"/>
      <c r="CW48" s="80"/>
      <c r="CX48" s="281"/>
      <c r="CY48" s="281"/>
      <c r="CZ48" s="227"/>
      <c r="DA48" s="80"/>
      <c r="DB48" s="281"/>
      <c r="DC48" s="281"/>
      <c r="DD48" s="287"/>
      <c r="DE48" s="289"/>
      <c r="DF48" s="281"/>
      <c r="DG48" s="281"/>
      <c r="DH48" s="287"/>
      <c r="DI48" s="289"/>
    </row>
    <row r="49" spans="1:113" x14ac:dyDescent="0.2">
      <c r="A49" s="207">
        <v>35</v>
      </c>
      <c r="B49" s="20" t="s">
        <v>149</v>
      </c>
      <c r="C49" s="370" t="s">
        <v>9</v>
      </c>
      <c r="D49" s="371" t="s">
        <v>16</v>
      </c>
      <c r="E49" s="200" t="s">
        <v>354</v>
      </c>
      <c r="F49" s="561"/>
      <c r="G49" s="209">
        <v>5016.9723631379375</v>
      </c>
      <c r="H49" s="210">
        <v>5016.9723631379375</v>
      </c>
      <c r="I49" s="211">
        <v>9</v>
      </c>
      <c r="J49" s="199"/>
      <c r="K49" s="199"/>
      <c r="L49" s="199"/>
      <c r="M49" s="213"/>
      <c r="N49" s="199"/>
      <c r="O49" s="199"/>
      <c r="P49" s="199"/>
      <c r="Q49" s="213"/>
      <c r="R49" s="199"/>
      <c r="S49" s="199"/>
      <c r="T49" s="199"/>
      <c r="U49" s="213"/>
      <c r="V49" s="282"/>
      <c r="W49" s="281"/>
      <c r="X49" s="227"/>
      <c r="Y49" s="80"/>
      <c r="Z49" s="419" t="s">
        <v>388</v>
      </c>
      <c r="AA49" s="419" t="s">
        <v>1</v>
      </c>
      <c r="AB49" s="420">
        <v>2.4583333333333332E-2</v>
      </c>
      <c r="AC49" s="186">
        <v>274.5709828393135</v>
      </c>
      <c r="AD49" s="419" t="s">
        <v>388</v>
      </c>
      <c r="AE49" s="419" t="s">
        <v>1</v>
      </c>
      <c r="AF49" s="421" t="s">
        <v>352</v>
      </c>
      <c r="AG49" s="186">
        <v>0</v>
      </c>
      <c r="AH49" s="419" t="s">
        <v>388</v>
      </c>
      <c r="AI49" s="419" t="s">
        <v>1</v>
      </c>
      <c r="AJ49" s="420">
        <v>4.071759259259259E-2</v>
      </c>
      <c r="AK49" s="186">
        <v>698.81524175472305</v>
      </c>
      <c r="AL49" s="232" t="s">
        <v>361</v>
      </c>
      <c r="AM49" s="232" t="s">
        <v>1</v>
      </c>
      <c r="AN49" s="422">
        <v>2.5162037037037038E-2</v>
      </c>
      <c r="AO49" s="186">
        <v>787.39196746314167</v>
      </c>
      <c r="AP49" s="232" t="s">
        <v>361</v>
      </c>
      <c r="AQ49" s="232" t="s">
        <v>1</v>
      </c>
      <c r="AR49" s="422">
        <v>5.0729166666666665E-2</v>
      </c>
      <c r="AS49" s="186">
        <v>509.3385214007784</v>
      </c>
      <c r="AT49" s="232"/>
      <c r="AU49" s="232"/>
      <c r="AV49" s="225"/>
      <c r="AW49" s="80"/>
      <c r="AX49" s="281"/>
      <c r="AY49" s="281"/>
      <c r="AZ49" s="225"/>
      <c r="BA49" s="430"/>
      <c r="BB49" s="281"/>
      <c r="BC49" s="281"/>
      <c r="BD49" s="227"/>
      <c r="BE49" s="430"/>
      <c r="BF49" s="281"/>
      <c r="BG49" s="281"/>
      <c r="BH49" s="225"/>
      <c r="BI49" s="80"/>
      <c r="BJ49" s="232" t="s">
        <v>707</v>
      </c>
      <c r="BK49" s="232" t="s">
        <v>1</v>
      </c>
      <c r="BL49" s="422">
        <v>2.1064814814814814E-2</v>
      </c>
      <c r="BM49" s="186">
        <v>777.86561264822126</v>
      </c>
      <c r="BN49" s="232" t="s">
        <v>707</v>
      </c>
      <c r="BO49" s="232" t="s">
        <v>1</v>
      </c>
      <c r="BP49" s="422">
        <v>4.611111111111111E-2</v>
      </c>
      <c r="BQ49" s="186">
        <v>694.03069926094361</v>
      </c>
      <c r="BR49" s="232" t="s">
        <v>707</v>
      </c>
      <c r="BS49" s="232" t="s">
        <v>1</v>
      </c>
      <c r="BT49" s="422">
        <v>6.7847222222222225E-2</v>
      </c>
      <c r="BU49" s="186">
        <v>488.72037914691953</v>
      </c>
      <c r="BV49" s="232" t="s">
        <v>707</v>
      </c>
      <c r="BW49" s="232" t="s">
        <v>1</v>
      </c>
      <c r="BX49" s="422">
        <v>5.0648148148148144E-2</v>
      </c>
      <c r="BY49" s="186">
        <v>786.238958623896</v>
      </c>
      <c r="BZ49" s="281"/>
      <c r="CA49" s="281"/>
      <c r="CB49" s="225"/>
      <c r="CC49" s="80"/>
      <c r="CD49" s="281"/>
      <c r="CE49" s="281"/>
      <c r="CF49" s="225"/>
      <c r="CG49" s="80"/>
      <c r="CH49" s="281"/>
      <c r="CI49" s="281"/>
      <c r="CJ49" s="225"/>
      <c r="CK49" s="80"/>
      <c r="CL49" s="281"/>
      <c r="CM49" s="281"/>
      <c r="CN49" s="225"/>
      <c r="CO49" s="80"/>
      <c r="CP49" s="281"/>
      <c r="CQ49" s="281"/>
      <c r="CR49" s="225"/>
      <c r="CS49" s="80"/>
      <c r="CT49" s="281"/>
      <c r="CU49" s="281"/>
      <c r="CV49" s="227"/>
      <c r="CW49" s="80"/>
      <c r="CX49" s="281"/>
      <c r="CY49" s="281"/>
      <c r="CZ49" s="227"/>
      <c r="DA49" s="80"/>
      <c r="DB49" s="281"/>
      <c r="DC49" s="281"/>
      <c r="DD49" s="287"/>
      <c r="DE49" s="289"/>
      <c r="DF49" s="281"/>
      <c r="DG49" s="281"/>
      <c r="DH49" s="287"/>
      <c r="DI49" s="289"/>
    </row>
    <row r="50" spans="1:113" x14ac:dyDescent="0.2">
      <c r="A50" s="207">
        <v>36</v>
      </c>
      <c r="B50" s="20" t="s">
        <v>307</v>
      </c>
      <c r="C50" s="370" t="s">
        <v>92</v>
      </c>
      <c r="D50" s="371" t="s">
        <v>308</v>
      </c>
      <c r="E50" s="222" t="s">
        <v>363</v>
      </c>
      <c r="F50" s="561"/>
      <c r="G50" s="209">
        <v>4923.1336726517275</v>
      </c>
      <c r="H50" s="210">
        <v>4923.1336726517275</v>
      </c>
      <c r="I50" s="211">
        <v>12</v>
      </c>
      <c r="J50" s="199"/>
      <c r="K50" s="199"/>
      <c r="L50" s="199"/>
      <c r="M50" s="213"/>
      <c r="N50" s="199"/>
      <c r="O50" s="199"/>
      <c r="P50" s="199"/>
      <c r="Q50" s="213"/>
      <c r="R50" s="199"/>
      <c r="S50" s="199"/>
      <c r="T50" s="199"/>
      <c r="U50" s="213"/>
      <c r="V50" s="282"/>
      <c r="W50" s="281"/>
      <c r="X50" s="227"/>
      <c r="Y50" s="80"/>
      <c r="Z50" s="419" t="s">
        <v>220</v>
      </c>
      <c r="AA50" s="419" t="s">
        <v>155</v>
      </c>
      <c r="AB50" s="420">
        <v>2.3622685185185188E-2</v>
      </c>
      <c r="AC50" s="186">
        <v>372.15827338129486</v>
      </c>
      <c r="AD50" s="419" t="s">
        <v>220</v>
      </c>
      <c r="AE50" s="419" t="s">
        <v>155</v>
      </c>
      <c r="AF50" s="420">
        <v>4.6377314814814809E-2</v>
      </c>
      <c r="AG50" s="186">
        <v>372.94031490296601</v>
      </c>
      <c r="AH50" s="419" t="s">
        <v>220</v>
      </c>
      <c r="AI50" s="419" t="s">
        <v>155</v>
      </c>
      <c r="AJ50" s="420">
        <v>5.3645833333333337E-2</v>
      </c>
      <c r="AK50" s="186">
        <v>146.32921174652236</v>
      </c>
      <c r="AL50" s="232" t="s">
        <v>697</v>
      </c>
      <c r="AM50" s="232" t="s">
        <v>169</v>
      </c>
      <c r="AN50" s="422">
        <v>3.2094907407407412E-2</v>
      </c>
      <c r="AO50" s="186">
        <v>393.79554655870436</v>
      </c>
      <c r="AP50" s="232" t="s">
        <v>697</v>
      </c>
      <c r="AQ50" s="232" t="s">
        <v>155</v>
      </c>
      <c r="AR50" s="422">
        <v>4.4953703703703697E-2</v>
      </c>
      <c r="AS50" s="186">
        <v>497.22454672245482</v>
      </c>
      <c r="AT50" s="232" t="s">
        <v>697</v>
      </c>
      <c r="AU50" s="232" t="s">
        <v>169</v>
      </c>
      <c r="AV50" s="422">
        <v>6.5844907407407408E-2</v>
      </c>
      <c r="AW50" s="186">
        <v>634.37047756874097</v>
      </c>
      <c r="AX50" s="281"/>
      <c r="AY50" s="281"/>
      <c r="AZ50" s="225"/>
      <c r="BA50" s="430"/>
      <c r="BB50" s="281"/>
      <c r="BC50" s="281"/>
      <c r="BD50" s="227"/>
      <c r="BE50" s="430"/>
      <c r="BF50" s="281"/>
      <c r="BG50" s="281"/>
      <c r="BH50" s="225"/>
      <c r="BI50" s="80"/>
      <c r="BJ50" s="232" t="s">
        <v>710</v>
      </c>
      <c r="BK50" s="232" t="s">
        <v>155</v>
      </c>
      <c r="BL50" s="422">
        <v>3.2916666666666664E-2</v>
      </c>
      <c r="BM50" s="186">
        <v>304.95049504950509</v>
      </c>
      <c r="BN50" s="232" t="s">
        <v>710</v>
      </c>
      <c r="BO50" s="232" t="s">
        <v>155</v>
      </c>
      <c r="BP50" s="422">
        <v>4.7442129629629626E-2</v>
      </c>
      <c r="BQ50" s="186">
        <v>444.52214452214463</v>
      </c>
      <c r="BR50" s="232" t="s">
        <v>710</v>
      </c>
      <c r="BS50" s="232" t="s">
        <v>155</v>
      </c>
      <c r="BT50" s="422">
        <v>6.6203703703703709E-2</v>
      </c>
      <c r="BU50" s="186">
        <v>459.43152454780363</v>
      </c>
      <c r="BV50" s="232" t="s">
        <v>710</v>
      </c>
      <c r="BW50" s="232" t="s">
        <v>155</v>
      </c>
      <c r="BX50" s="422">
        <v>6.8275462962962954E-2</v>
      </c>
      <c r="BY50" s="186">
        <v>242.03589455973093</v>
      </c>
      <c r="BZ50" s="425" t="s">
        <v>708</v>
      </c>
      <c r="CA50" s="232" t="s">
        <v>155</v>
      </c>
      <c r="CB50" s="422">
        <v>2.449074074074074E-2</v>
      </c>
      <c r="CC50" s="80">
        <v>570.66069428891376</v>
      </c>
      <c r="CD50" s="425" t="s">
        <v>708</v>
      </c>
      <c r="CE50" s="232" t="s">
        <v>155</v>
      </c>
      <c r="CF50" s="424">
        <v>4.1087962962962958E-2</v>
      </c>
      <c r="CG50" s="192">
        <v>484.71454880294675</v>
      </c>
      <c r="CH50" s="281"/>
      <c r="CI50" s="281"/>
      <c r="CJ50" s="225"/>
      <c r="CK50" s="80"/>
      <c r="CL50" s="281"/>
      <c r="CM50" s="281"/>
      <c r="CN50" s="225"/>
      <c r="CO50" s="80"/>
      <c r="CP50" s="281"/>
      <c r="CQ50" s="281"/>
      <c r="CR50" s="225"/>
      <c r="CS50" s="80"/>
      <c r="CT50" s="281"/>
      <c r="CU50" s="281"/>
      <c r="CV50" s="227"/>
      <c r="CW50" s="80"/>
      <c r="CX50" s="281"/>
      <c r="CY50" s="281"/>
      <c r="CZ50" s="227"/>
      <c r="DA50" s="80"/>
      <c r="DB50" s="281"/>
      <c r="DC50" s="281"/>
      <c r="DD50" s="287"/>
      <c r="DE50" s="289"/>
      <c r="DF50" s="281"/>
      <c r="DG50" s="281"/>
      <c r="DH50" s="287"/>
      <c r="DI50" s="289"/>
    </row>
    <row r="51" spans="1:113" x14ac:dyDescent="0.2">
      <c r="A51" s="207">
        <v>37</v>
      </c>
      <c r="B51" s="208" t="s">
        <v>58</v>
      </c>
      <c r="C51" s="108" t="s">
        <v>9</v>
      </c>
      <c r="D51" s="108" t="s">
        <v>10</v>
      </c>
      <c r="E51" s="200" t="s">
        <v>354</v>
      </c>
      <c r="F51" s="561"/>
      <c r="G51" s="209">
        <v>4879.5313490967092</v>
      </c>
      <c r="H51" s="210">
        <v>4879.5313490967092</v>
      </c>
      <c r="I51" s="211">
        <v>9</v>
      </c>
      <c r="J51" s="282" t="s">
        <v>361</v>
      </c>
      <c r="K51" s="281" t="s">
        <v>1</v>
      </c>
      <c r="L51" s="215">
        <v>3.3055555555555553E-2</v>
      </c>
      <c r="M51" s="186">
        <v>570.81081081081106</v>
      </c>
      <c r="N51" s="282"/>
      <c r="O51" s="281"/>
      <c r="P51" s="232"/>
      <c r="Q51" s="80"/>
      <c r="R51" s="282"/>
      <c r="S51" s="281"/>
      <c r="T51" s="227"/>
      <c r="U51" s="80"/>
      <c r="V51" s="282"/>
      <c r="W51" s="281"/>
      <c r="X51" s="232"/>
      <c r="Y51" s="80"/>
      <c r="Z51" s="419" t="s">
        <v>388</v>
      </c>
      <c r="AA51" s="419" t="s">
        <v>1</v>
      </c>
      <c r="AB51" s="420">
        <v>1.8807870370370371E-2</v>
      </c>
      <c r="AC51" s="186">
        <v>585.95943837753509</v>
      </c>
      <c r="AD51" s="419" t="s">
        <v>388</v>
      </c>
      <c r="AE51" s="419" t="s">
        <v>1</v>
      </c>
      <c r="AF51" s="420">
        <v>4.7905092592592589E-2</v>
      </c>
      <c r="AG51" s="186">
        <v>423.7300177619893</v>
      </c>
      <c r="AH51" s="419" t="s">
        <v>388</v>
      </c>
      <c r="AI51" s="419" t="s">
        <v>1</v>
      </c>
      <c r="AJ51" s="420">
        <v>4.8148148148148141E-2</v>
      </c>
      <c r="AK51" s="186">
        <v>534.35798911303232</v>
      </c>
      <c r="AL51" s="282"/>
      <c r="AM51" s="284"/>
      <c r="AN51" s="225"/>
      <c r="AO51" s="80"/>
      <c r="AP51" s="282"/>
      <c r="AQ51" s="282"/>
      <c r="AR51" s="283"/>
      <c r="AS51" s="80"/>
      <c r="AT51" s="282"/>
      <c r="AU51" s="282"/>
      <c r="AV51" s="225"/>
      <c r="AW51" s="80"/>
      <c r="AX51" s="423"/>
      <c r="AY51" s="423"/>
      <c r="AZ51" s="425"/>
      <c r="BA51" s="80"/>
      <c r="BB51" s="284"/>
      <c r="BC51" s="284"/>
      <c r="BD51" s="300"/>
      <c r="BE51" s="80"/>
      <c r="BF51" s="423" t="s">
        <v>388</v>
      </c>
      <c r="BG51" s="423" t="s">
        <v>1</v>
      </c>
      <c r="BH51" s="424">
        <v>4.148148148148148E-2</v>
      </c>
      <c r="BI51" s="186">
        <v>584.34289762663809</v>
      </c>
      <c r="BJ51" s="232" t="s">
        <v>707</v>
      </c>
      <c r="BK51" s="232" t="s">
        <v>1</v>
      </c>
      <c r="BL51" s="422">
        <v>2.1979166666666664E-2</v>
      </c>
      <c r="BM51" s="186">
        <v>742.17955957086394</v>
      </c>
      <c r="BN51" s="232" t="s">
        <v>707</v>
      </c>
      <c r="BO51" s="232" t="s">
        <v>1</v>
      </c>
      <c r="BP51" s="422">
        <v>8.1018518518518517E-2</v>
      </c>
      <c r="BQ51" s="186">
        <v>10</v>
      </c>
      <c r="BR51" s="232"/>
      <c r="BS51" s="232"/>
      <c r="BT51" s="425"/>
      <c r="BU51" s="186"/>
      <c r="BV51" s="232"/>
      <c r="BW51" s="232"/>
      <c r="BX51" s="425"/>
      <c r="BY51" s="186"/>
      <c r="BZ51" s="425" t="s">
        <v>707</v>
      </c>
      <c r="CA51" s="232" t="s">
        <v>1</v>
      </c>
      <c r="CB51" s="422">
        <v>2.8229166666666666E-2</v>
      </c>
      <c r="CC51" s="80">
        <v>738.54304635761605</v>
      </c>
      <c r="CD51" s="425"/>
      <c r="CE51" s="232"/>
      <c r="CF51" s="423"/>
      <c r="CG51" s="192"/>
      <c r="CH51" s="229" t="s">
        <v>774</v>
      </c>
      <c r="CI51" s="229" t="s">
        <v>1</v>
      </c>
      <c r="CJ51" s="107">
        <v>3.0543981481481481E-2</v>
      </c>
      <c r="CK51" s="192">
        <v>689.60758947822342</v>
      </c>
      <c r="CL51" s="281"/>
      <c r="CM51" s="281"/>
      <c r="CN51" s="225"/>
      <c r="CO51" s="80"/>
      <c r="CP51" s="281"/>
      <c r="CQ51" s="281"/>
      <c r="CR51" s="225"/>
      <c r="CS51" s="80"/>
      <c r="CT51" s="281"/>
      <c r="CU51" s="281"/>
      <c r="CV51" s="227"/>
      <c r="CW51" s="80"/>
      <c r="CX51" s="281"/>
      <c r="CY51" s="281"/>
      <c r="CZ51" s="227"/>
      <c r="DA51" s="80"/>
      <c r="DB51" s="281"/>
      <c r="DC51" s="281"/>
      <c r="DD51" s="287"/>
      <c r="DE51" s="289"/>
      <c r="DF51" s="281"/>
      <c r="DG51" s="281"/>
      <c r="DH51" s="287"/>
      <c r="DI51" s="289"/>
    </row>
    <row r="52" spans="1:113" x14ac:dyDescent="0.2">
      <c r="A52" s="207">
        <v>38</v>
      </c>
      <c r="B52" s="208" t="s">
        <v>146</v>
      </c>
      <c r="C52" s="108" t="s">
        <v>9</v>
      </c>
      <c r="D52" s="108" t="s">
        <v>147</v>
      </c>
      <c r="E52" s="222" t="s">
        <v>363</v>
      </c>
      <c r="F52" s="561"/>
      <c r="G52" s="209">
        <v>4827.1261383856527</v>
      </c>
      <c r="H52" s="210">
        <v>4926.2628290331349</v>
      </c>
      <c r="I52" s="211">
        <v>18</v>
      </c>
      <c r="L52" s="212"/>
      <c r="M52" s="213"/>
      <c r="N52" s="282" t="s">
        <v>220</v>
      </c>
      <c r="O52" s="281" t="s">
        <v>156</v>
      </c>
      <c r="P52" s="227">
        <v>3.9479166666666669E-2</v>
      </c>
      <c r="Q52" s="186">
        <v>174.28131416837775</v>
      </c>
      <c r="R52" s="282" t="s">
        <v>395</v>
      </c>
      <c r="S52" s="281" t="s">
        <v>156</v>
      </c>
      <c r="T52" s="216">
        <v>1.621527777777778E-2</v>
      </c>
      <c r="U52" s="186">
        <v>383.73056994818631</v>
      </c>
      <c r="V52" s="282" t="s">
        <v>395</v>
      </c>
      <c r="W52" s="281" t="s">
        <v>156</v>
      </c>
      <c r="X52" s="227">
        <v>4.9421296296296297E-2</v>
      </c>
      <c r="Y52" s="186">
        <v>483.40999693345611</v>
      </c>
      <c r="Z52" s="419" t="s">
        <v>220</v>
      </c>
      <c r="AA52" s="419" t="s">
        <v>155</v>
      </c>
      <c r="AB52" s="420">
        <v>3.0127314814814815E-2</v>
      </c>
      <c r="AC52" s="372">
        <v>89.136690647482027</v>
      </c>
      <c r="AD52" s="419" t="s">
        <v>220</v>
      </c>
      <c r="AE52" s="419" t="s">
        <v>155</v>
      </c>
      <c r="AF52" s="420">
        <v>5.6134259259259266E-2</v>
      </c>
      <c r="AG52" s="186">
        <v>156.86561699011332</v>
      </c>
      <c r="AH52" s="419" t="s">
        <v>220</v>
      </c>
      <c r="AI52" s="419" t="s">
        <v>155</v>
      </c>
      <c r="AJ52" s="421" t="s">
        <v>352</v>
      </c>
      <c r="AK52" s="372">
        <v>0</v>
      </c>
      <c r="AL52" s="232" t="s">
        <v>697</v>
      </c>
      <c r="AM52" s="232" t="s">
        <v>169</v>
      </c>
      <c r="AN52" s="422">
        <v>3.5370370370370365E-2</v>
      </c>
      <c r="AO52" s="186">
        <v>299.271255060729</v>
      </c>
      <c r="AP52" s="232" t="s">
        <v>697</v>
      </c>
      <c r="AQ52" s="232" t="s">
        <v>155</v>
      </c>
      <c r="AR52" s="422">
        <v>6.1828703703703712E-2</v>
      </c>
      <c r="AS52" s="186">
        <v>105.781032078103</v>
      </c>
      <c r="AT52" s="232" t="s">
        <v>697</v>
      </c>
      <c r="AU52" s="232" t="s">
        <v>169</v>
      </c>
      <c r="AV52" s="422">
        <v>7.2430555555555554E-2</v>
      </c>
      <c r="AW52" s="186">
        <v>543.79160636758331</v>
      </c>
      <c r="AX52" s="423" t="s">
        <v>583</v>
      </c>
      <c r="AY52" s="423" t="s">
        <v>169</v>
      </c>
      <c r="AZ52" s="424">
        <v>1.9780092592592592E-2</v>
      </c>
      <c r="BA52" s="186">
        <v>223.74398460057742</v>
      </c>
      <c r="BB52" s="423" t="s">
        <v>583</v>
      </c>
      <c r="BC52" s="423" t="s">
        <v>169</v>
      </c>
      <c r="BD52" s="424">
        <v>4.4965277777777778E-2</v>
      </c>
      <c r="BE52" s="186">
        <v>383.37034383954159</v>
      </c>
      <c r="BF52" s="423" t="s">
        <v>583</v>
      </c>
      <c r="BG52" s="423" t="s">
        <v>169</v>
      </c>
      <c r="BH52" s="424">
        <v>3.2777777777777781E-2</v>
      </c>
      <c r="BI52" s="186">
        <v>395.07342491710074</v>
      </c>
      <c r="BJ52" s="232" t="s">
        <v>710</v>
      </c>
      <c r="BK52" s="232" t="s">
        <v>155</v>
      </c>
      <c r="BL52" s="422">
        <v>3.6249999999999998E-2</v>
      </c>
      <c r="BM52" s="186">
        <v>194.05940594059408</v>
      </c>
      <c r="BN52" s="232" t="s">
        <v>710</v>
      </c>
      <c r="BO52" s="232" t="s">
        <v>155</v>
      </c>
      <c r="BP52" s="422">
        <v>5.5659722222222228E-2</v>
      </c>
      <c r="BQ52" s="186">
        <v>279.02097902097881</v>
      </c>
      <c r="BR52" s="232" t="s">
        <v>710</v>
      </c>
      <c r="BS52" s="232" t="s">
        <v>155</v>
      </c>
      <c r="BT52" s="422">
        <v>6.9733796296296294E-2</v>
      </c>
      <c r="BU52" s="186">
        <v>409.2788348602304</v>
      </c>
      <c r="BV52" s="232" t="s">
        <v>710</v>
      </c>
      <c r="BW52" s="232" t="s">
        <v>155</v>
      </c>
      <c r="BX52" s="422">
        <v>8.2210648148148144E-2</v>
      </c>
      <c r="BY52" s="372">
        <v>10</v>
      </c>
      <c r="BZ52" s="425" t="s">
        <v>708</v>
      </c>
      <c r="CA52" s="232" t="s">
        <v>155</v>
      </c>
      <c r="CB52" s="422">
        <v>2.9456018518518517E-2</v>
      </c>
      <c r="CC52" s="80">
        <v>402.51959686450169</v>
      </c>
      <c r="CD52" s="425" t="s">
        <v>708</v>
      </c>
      <c r="CE52" s="232" t="s">
        <v>155</v>
      </c>
      <c r="CF52" s="424">
        <v>4.520833333333333E-2</v>
      </c>
      <c r="CG52" s="192">
        <v>392.92817679558016</v>
      </c>
      <c r="CH52" s="281"/>
      <c r="CI52" s="281"/>
      <c r="CJ52" s="225"/>
      <c r="CK52" s="80"/>
      <c r="CL52" s="281"/>
      <c r="CM52" s="281"/>
      <c r="CN52" s="225"/>
      <c r="CO52" s="80"/>
      <c r="CP52" s="281"/>
      <c r="CQ52" s="281"/>
      <c r="CR52" s="225"/>
      <c r="CS52" s="80"/>
      <c r="CT52" s="281"/>
      <c r="CU52" s="281"/>
      <c r="CV52" s="227"/>
      <c r="CW52" s="80"/>
      <c r="CX52" s="281"/>
      <c r="CY52" s="281"/>
      <c r="CZ52" s="227"/>
      <c r="DA52" s="80"/>
      <c r="DB52" s="281"/>
      <c r="DC52" s="281"/>
      <c r="DD52" s="287"/>
      <c r="DE52" s="289"/>
      <c r="DF52" s="281"/>
      <c r="DG52" s="281"/>
      <c r="DH52" s="287"/>
      <c r="DI52" s="289"/>
    </row>
    <row r="53" spans="1:113" x14ac:dyDescent="0.2">
      <c r="A53" s="207">
        <v>39</v>
      </c>
      <c r="B53" s="218" t="s">
        <v>384</v>
      </c>
      <c r="C53" s="108" t="s">
        <v>9</v>
      </c>
      <c r="D53" s="108" t="s">
        <v>415</v>
      </c>
      <c r="E53" s="200" t="s">
        <v>353</v>
      </c>
      <c r="F53" s="561"/>
      <c r="G53" s="209">
        <v>4671.4018452296377</v>
      </c>
      <c r="H53" s="210">
        <v>4671.4018452296377</v>
      </c>
      <c r="I53" s="211">
        <v>15</v>
      </c>
      <c r="J53" s="282" t="s">
        <v>390</v>
      </c>
      <c r="K53" s="281" t="s">
        <v>155</v>
      </c>
      <c r="L53" s="214">
        <v>4.611111111111111E-2</v>
      </c>
      <c r="M53" s="186">
        <v>214.91277890466532</v>
      </c>
      <c r="N53" s="226"/>
      <c r="O53" s="226"/>
      <c r="P53" s="225"/>
      <c r="Q53" s="80"/>
      <c r="R53" s="282" t="s">
        <v>393</v>
      </c>
      <c r="S53" s="281" t="s">
        <v>156</v>
      </c>
      <c r="T53" s="216">
        <v>1.7141203703703704E-2</v>
      </c>
      <c r="U53" s="186">
        <v>325.69948186528501</v>
      </c>
      <c r="V53" s="282" t="s">
        <v>393</v>
      </c>
      <c r="W53" s="281" t="s">
        <v>156</v>
      </c>
      <c r="X53" s="227">
        <v>6.6168981481481481E-2</v>
      </c>
      <c r="Y53" s="186">
        <v>172.79975467647967</v>
      </c>
      <c r="Z53" s="226"/>
      <c r="AA53" s="226"/>
      <c r="AB53" s="225"/>
      <c r="AC53" s="80"/>
      <c r="AD53" s="226"/>
      <c r="AE53" s="226"/>
      <c r="AF53" s="225"/>
      <c r="AG53" s="80"/>
      <c r="AH53" s="226"/>
      <c r="AI53" s="226"/>
      <c r="AJ53" s="225"/>
      <c r="AK53" s="80"/>
      <c r="AL53" s="232" t="s">
        <v>390</v>
      </c>
      <c r="AM53" s="232" t="s">
        <v>170</v>
      </c>
      <c r="AN53" s="422">
        <v>2.1886574074074072E-2</v>
      </c>
      <c r="AO53" s="186">
        <v>331.30081300813032</v>
      </c>
      <c r="AP53" s="232" t="s">
        <v>390</v>
      </c>
      <c r="AQ53" s="232" t="s">
        <v>169</v>
      </c>
      <c r="AR53" s="422">
        <v>4.5844907407407404E-2</v>
      </c>
      <c r="AS53" s="186">
        <v>495.31230283911697</v>
      </c>
      <c r="AT53" s="232" t="s">
        <v>390</v>
      </c>
      <c r="AU53" s="232" t="s">
        <v>170</v>
      </c>
      <c r="AV53" s="422">
        <v>5.3634259259259263E-2</v>
      </c>
      <c r="AW53" s="186">
        <v>566.13261030317972</v>
      </c>
      <c r="AX53" s="423" t="s">
        <v>213</v>
      </c>
      <c r="AY53" s="423" t="s">
        <v>170</v>
      </c>
      <c r="AZ53" s="424">
        <v>1.1273148148148148E-2</v>
      </c>
      <c r="BA53" s="186">
        <v>360.84905660377353</v>
      </c>
      <c r="BB53" s="423" t="s">
        <v>213</v>
      </c>
      <c r="BC53" s="423" t="s">
        <v>170</v>
      </c>
      <c r="BD53" s="428">
        <v>2.6516203703703698E-2</v>
      </c>
      <c r="BE53" s="186">
        <v>385.48342541436483</v>
      </c>
      <c r="BF53" s="423" t="s">
        <v>213</v>
      </c>
      <c r="BG53" s="423" t="s">
        <v>170</v>
      </c>
      <c r="BH53" s="424">
        <v>3.1932870370370368E-2</v>
      </c>
      <c r="BI53" s="186">
        <v>121.89688096753659</v>
      </c>
      <c r="BJ53" s="232" t="s">
        <v>706</v>
      </c>
      <c r="BK53" s="232" t="s">
        <v>155</v>
      </c>
      <c r="BL53" s="422">
        <v>3.7499999999999999E-2</v>
      </c>
      <c r="BM53" s="186">
        <v>152.47524752475246</v>
      </c>
      <c r="BN53" s="232" t="s">
        <v>706</v>
      </c>
      <c r="BO53" s="232" t="s">
        <v>155</v>
      </c>
      <c r="BP53" s="422">
        <v>8.2256944444444438E-2</v>
      </c>
      <c r="BQ53" s="186">
        <v>10</v>
      </c>
      <c r="BR53" s="232" t="s">
        <v>706</v>
      </c>
      <c r="BS53" s="232" t="s">
        <v>155</v>
      </c>
      <c r="BT53" s="425" t="s">
        <v>352</v>
      </c>
      <c r="BU53" s="186">
        <v>0</v>
      </c>
      <c r="BV53" s="232"/>
      <c r="BW53" s="232"/>
      <c r="BX53" s="425"/>
      <c r="BY53" s="186"/>
      <c r="BZ53" s="425" t="s">
        <v>733</v>
      </c>
      <c r="CA53" s="232" t="s">
        <v>169</v>
      </c>
      <c r="CB53" s="422">
        <v>2.6655092592592591E-2</v>
      </c>
      <c r="CC53" s="186">
        <v>540</v>
      </c>
      <c r="CD53" s="425" t="s">
        <v>733</v>
      </c>
      <c r="CE53" s="232" t="s">
        <v>169</v>
      </c>
      <c r="CF53" s="424">
        <v>3.9131944444444448E-2</v>
      </c>
      <c r="CG53" s="192">
        <v>458.15395095367836</v>
      </c>
      <c r="CH53" s="229" t="s">
        <v>777</v>
      </c>
      <c r="CI53" s="229" t="s">
        <v>155</v>
      </c>
      <c r="CJ53" s="107">
        <v>3.6041666666666666E-2</v>
      </c>
      <c r="CK53" s="192">
        <v>536.38554216867465</v>
      </c>
      <c r="CL53" s="281"/>
      <c r="CM53" s="281"/>
      <c r="CN53" s="225"/>
      <c r="CO53" s="80"/>
      <c r="CP53" s="281"/>
      <c r="CQ53" s="281"/>
      <c r="CR53" s="225"/>
      <c r="CS53" s="80"/>
      <c r="CT53" s="281"/>
      <c r="CU53" s="281"/>
      <c r="CV53" s="227"/>
      <c r="CW53" s="80"/>
      <c r="CX53" s="281"/>
      <c r="CY53" s="281"/>
      <c r="CZ53" s="227"/>
      <c r="DA53" s="80"/>
      <c r="DB53" s="281"/>
      <c r="DC53" s="281"/>
      <c r="DD53" s="287"/>
      <c r="DE53" s="289"/>
      <c r="DF53" s="281"/>
      <c r="DG53" s="281"/>
      <c r="DH53" s="287"/>
      <c r="DI53" s="289"/>
    </row>
    <row r="54" spans="1:113" x14ac:dyDescent="0.2">
      <c r="A54" s="207">
        <v>40</v>
      </c>
      <c r="B54" s="20" t="s">
        <v>209</v>
      </c>
      <c r="C54" s="370" t="s">
        <v>9</v>
      </c>
      <c r="D54" s="371" t="s">
        <v>71</v>
      </c>
      <c r="E54" s="200" t="s">
        <v>353</v>
      </c>
      <c r="F54" s="561"/>
      <c r="G54" s="209">
        <v>4603.515841540192</v>
      </c>
      <c r="H54" s="210">
        <v>4603.515841540192</v>
      </c>
      <c r="I54" s="211">
        <v>10</v>
      </c>
      <c r="J54" s="199"/>
      <c r="K54" s="199"/>
      <c r="L54" s="199"/>
      <c r="M54" s="213"/>
      <c r="N54" s="199"/>
      <c r="O54" s="199"/>
      <c r="P54" s="199"/>
      <c r="Q54" s="213"/>
      <c r="R54" s="199"/>
      <c r="S54" s="199"/>
      <c r="T54" s="199"/>
      <c r="U54" s="213"/>
      <c r="V54" s="282"/>
      <c r="W54" s="281"/>
      <c r="X54" s="227"/>
      <c r="Y54" s="80"/>
      <c r="Z54" s="419" t="s">
        <v>556</v>
      </c>
      <c r="AA54" s="419" t="s">
        <v>155</v>
      </c>
      <c r="AB54" s="420">
        <v>2.2037037037037036E-2</v>
      </c>
      <c r="AC54" s="186">
        <v>441.15107913669084</v>
      </c>
      <c r="AD54" s="419" t="s">
        <v>556</v>
      </c>
      <c r="AE54" s="419" t="s">
        <v>155</v>
      </c>
      <c r="AF54" s="420">
        <v>4.024305555555556E-2</v>
      </c>
      <c r="AG54" s="186">
        <v>508.78798974734519</v>
      </c>
      <c r="AH54" s="419" t="s">
        <v>556</v>
      </c>
      <c r="AI54" s="419" t="s">
        <v>155</v>
      </c>
      <c r="AJ54" s="420">
        <v>4.0358796296296295E-2</v>
      </c>
      <c r="AK54" s="186">
        <v>456.83925811437416</v>
      </c>
      <c r="AL54" s="232" t="s">
        <v>393</v>
      </c>
      <c r="AM54" s="232" t="s">
        <v>169</v>
      </c>
      <c r="AN54" s="422">
        <v>2.5370370370370366E-2</v>
      </c>
      <c r="AO54" s="186">
        <v>587.85425101214594</v>
      </c>
      <c r="AP54" s="232" t="s">
        <v>393</v>
      </c>
      <c r="AQ54" s="232" t="s">
        <v>155</v>
      </c>
      <c r="AR54" s="422">
        <v>3.7187499999999998E-2</v>
      </c>
      <c r="AS54" s="186">
        <v>677.37447698744779</v>
      </c>
      <c r="AT54" s="232" t="s">
        <v>393</v>
      </c>
      <c r="AU54" s="232" t="s">
        <v>169</v>
      </c>
      <c r="AV54" s="422">
        <v>5.693287037037037E-2</v>
      </c>
      <c r="AW54" s="186">
        <v>756.94645441389298</v>
      </c>
      <c r="AX54" s="281"/>
      <c r="AY54" s="281"/>
      <c r="AZ54" s="225"/>
      <c r="BA54" s="430"/>
      <c r="BB54" s="281"/>
      <c r="BC54" s="281"/>
      <c r="BD54" s="227"/>
      <c r="BE54" s="430"/>
      <c r="BF54" s="281"/>
      <c r="BG54" s="281"/>
      <c r="BH54" s="225"/>
      <c r="BI54" s="80"/>
      <c r="BJ54" s="232" t="s">
        <v>706</v>
      </c>
      <c r="BK54" s="232" t="s">
        <v>155</v>
      </c>
      <c r="BL54" s="422">
        <v>3.3854166666666664E-2</v>
      </c>
      <c r="BM54" s="186">
        <v>273.76237623762387</v>
      </c>
      <c r="BN54" s="232" t="s">
        <v>706</v>
      </c>
      <c r="BO54" s="232" t="s">
        <v>155</v>
      </c>
      <c r="BP54" s="425" t="s">
        <v>352</v>
      </c>
      <c r="BQ54" s="186">
        <v>0</v>
      </c>
      <c r="BR54" s="232" t="s">
        <v>706</v>
      </c>
      <c r="BS54" s="232" t="s">
        <v>155</v>
      </c>
      <c r="BT54" s="422">
        <v>6.010416666666666E-2</v>
      </c>
      <c r="BU54" s="186">
        <v>546.08879492600454</v>
      </c>
      <c r="BV54" s="232" t="s">
        <v>706</v>
      </c>
      <c r="BW54" s="232" t="s">
        <v>155</v>
      </c>
      <c r="BX54" s="422">
        <v>6.1631944444444448E-2</v>
      </c>
      <c r="BY54" s="186">
        <v>354.71116096466631</v>
      </c>
      <c r="BZ54" s="281"/>
      <c r="CA54" s="281"/>
      <c r="CB54" s="225"/>
      <c r="CC54" s="80"/>
      <c r="CD54" s="281"/>
      <c r="CE54" s="281"/>
      <c r="CF54" s="225"/>
      <c r="CG54" s="80"/>
      <c r="CH54" s="281"/>
      <c r="CI54" s="281"/>
      <c r="CJ54" s="225"/>
      <c r="CK54" s="80"/>
      <c r="CL54" s="281"/>
      <c r="CM54" s="281"/>
      <c r="CN54" s="225"/>
      <c r="CO54" s="80"/>
      <c r="CP54" s="281"/>
      <c r="CQ54" s="281"/>
      <c r="CR54" s="225"/>
      <c r="CS54" s="80"/>
      <c r="CT54" s="281"/>
      <c r="CU54" s="281"/>
      <c r="CV54" s="227"/>
      <c r="CW54" s="80"/>
      <c r="CX54" s="281"/>
      <c r="CY54" s="281"/>
      <c r="CZ54" s="227"/>
      <c r="DA54" s="80"/>
      <c r="DB54" s="281"/>
      <c r="DC54" s="281"/>
      <c r="DD54" s="287"/>
      <c r="DE54" s="289"/>
      <c r="DF54" s="281"/>
      <c r="DG54" s="281"/>
      <c r="DH54" s="287"/>
      <c r="DI54" s="289"/>
    </row>
    <row r="55" spans="1:113" x14ac:dyDescent="0.2">
      <c r="A55" s="207">
        <v>41</v>
      </c>
      <c r="B55" s="368" t="s">
        <v>569</v>
      </c>
      <c r="C55" s="370" t="s">
        <v>184</v>
      </c>
      <c r="D55" s="371" t="s">
        <v>570</v>
      </c>
      <c r="E55" s="367"/>
      <c r="F55" s="561"/>
      <c r="G55" s="209">
        <v>4600.548585639066</v>
      </c>
      <c r="H55" s="210">
        <v>4600.548585639066</v>
      </c>
      <c r="I55" s="211">
        <v>6</v>
      </c>
      <c r="J55" s="199"/>
      <c r="K55" s="199"/>
      <c r="L55" s="199"/>
      <c r="M55" s="213"/>
      <c r="N55" s="199"/>
      <c r="O55" s="199"/>
      <c r="P55" s="199"/>
      <c r="Q55" s="213"/>
      <c r="R55" s="199"/>
      <c r="S55" s="199"/>
      <c r="T55" s="199"/>
      <c r="U55" s="213"/>
      <c r="V55" s="282"/>
      <c r="W55" s="281"/>
      <c r="X55" s="227"/>
      <c r="Y55" s="80"/>
      <c r="Z55" s="419" t="s">
        <v>365</v>
      </c>
      <c r="AA55" s="419" t="s">
        <v>0</v>
      </c>
      <c r="AB55" s="420">
        <v>2.1446759259259259E-2</v>
      </c>
      <c r="AC55" s="186">
        <v>617.16417910447751</v>
      </c>
      <c r="AD55" s="419" t="s">
        <v>365</v>
      </c>
      <c r="AE55" s="419" t="s">
        <v>0</v>
      </c>
      <c r="AF55" s="420">
        <v>4.5000000000000005E-2</v>
      </c>
      <c r="AG55" s="186">
        <v>887.23526044647974</v>
      </c>
      <c r="AH55" s="419" t="s">
        <v>365</v>
      </c>
      <c r="AI55" s="419" t="s">
        <v>0</v>
      </c>
      <c r="AJ55" s="420">
        <v>4.7326388888888883E-2</v>
      </c>
      <c r="AK55" s="186">
        <v>875.72174869397884</v>
      </c>
      <c r="AL55" s="282"/>
      <c r="AM55" s="284"/>
      <c r="AN55" s="225"/>
      <c r="AO55" s="80"/>
      <c r="AP55" s="282"/>
      <c r="AQ55" s="281"/>
      <c r="AR55" s="283"/>
      <c r="AS55" s="80"/>
      <c r="AT55" s="281"/>
      <c r="AU55" s="281"/>
      <c r="AV55" s="225"/>
      <c r="AW55" s="80"/>
      <c r="AX55" s="226"/>
      <c r="AY55" s="226"/>
      <c r="AZ55" s="225"/>
      <c r="BA55" s="80"/>
      <c r="BB55" s="284"/>
      <c r="BC55" s="284"/>
      <c r="BD55" s="300"/>
      <c r="BE55" s="80"/>
      <c r="BF55" s="298"/>
      <c r="BG55" s="298"/>
      <c r="BH55" s="301"/>
      <c r="BI55" s="80"/>
      <c r="BJ55" s="232" t="s">
        <v>700</v>
      </c>
      <c r="BK55" s="232" t="s">
        <v>0</v>
      </c>
      <c r="BL55" s="422">
        <v>2.1944444444444447E-2</v>
      </c>
      <c r="BM55" s="186">
        <v>591.3818722139672</v>
      </c>
      <c r="BN55" s="232" t="s">
        <v>700</v>
      </c>
      <c r="BO55" s="232" t="s">
        <v>0</v>
      </c>
      <c r="BP55" s="422">
        <v>5.2118055555555563E-2</v>
      </c>
      <c r="BQ55" s="186">
        <v>755.73362807405317</v>
      </c>
      <c r="BR55" s="232" t="s">
        <v>700</v>
      </c>
      <c r="BS55" s="232" t="s">
        <v>0</v>
      </c>
      <c r="BT55" s="422">
        <v>6.083333333333333E-2</v>
      </c>
      <c r="BU55" s="186">
        <v>873.31189710610931</v>
      </c>
      <c r="BV55" s="232"/>
      <c r="BW55" s="281"/>
      <c r="BX55" s="227"/>
      <c r="BY55" s="186"/>
      <c r="BZ55" s="281"/>
      <c r="CA55" s="281"/>
      <c r="CB55" s="225"/>
      <c r="CC55" s="80"/>
      <c r="CD55" s="281"/>
      <c r="CE55" s="281"/>
      <c r="CF55" s="225"/>
      <c r="CG55" s="80"/>
      <c r="CH55" s="281"/>
      <c r="CI55" s="281"/>
      <c r="CJ55" s="225"/>
      <c r="CK55" s="80"/>
      <c r="CL55" s="281"/>
      <c r="CM55" s="281"/>
      <c r="CN55" s="225"/>
      <c r="CO55" s="80"/>
      <c r="CP55" s="281"/>
      <c r="CQ55" s="281"/>
      <c r="CR55" s="225"/>
      <c r="CS55" s="80"/>
      <c r="CT55" s="281"/>
      <c r="CU55" s="281"/>
      <c r="CV55" s="227"/>
      <c r="CW55" s="80"/>
      <c r="CX55" s="281"/>
      <c r="CY55" s="281"/>
      <c r="CZ55" s="227"/>
      <c r="DA55" s="80"/>
      <c r="DB55" s="281"/>
      <c r="DC55" s="281"/>
      <c r="DD55" s="287"/>
      <c r="DE55" s="289"/>
      <c r="DF55" s="281"/>
      <c r="DG55" s="281"/>
      <c r="DH55" s="287"/>
      <c r="DI55" s="289"/>
    </row>
    <row r="56" spans="1:113" x14ac:dyDescent="0.2">
      <c r="A56" s="207">
        <v>42</v>
      </c>
      <c r="B56" s="20" t="s">
        <v>76</v>
      </c>
      <c r="C56" s="370" t="s">
        <v>9</v>
      </c>
      <c r="D56" s="371" t="s">
        <v>64</v>
      </c>
      <c r="E56" s="200" t="s">
        <v>354</v>
      </c>
      <c r="F56" s="561"/>
      <c r="G56" s="209">
        <v>4458.811526691884</v>
      </c>
      <c r="H56" s="210">
        <v>4458.811526691884</v>
      </c>
      <c r="I56" s="211">
        <v>9</v>
      </c>
      <c r="J56" s="199"/>
      <c r="K56" s="199"/>
      <c r="L56" s="199"/>
      <c r="M56" s="213"/>
      <c r="N56" s="199"/>
      <c r="O56" s="199"/>
      <c r="P56" s="199"/>
      <c r="Q56" s="213"/>
      <c r="R56" s="199"/>
      <c r="S56" s="199"/>
      <c r="T56" s="199"/>
      <c r="U56" s="213"/>
      <c r="V56" s="282"/>
      <c r="W56" s="281"/>
      <c r="X56" s="227"/>
      <c r="Y56" s="80"/>
      <c r="Z56" s="419" t="s">
        <v>388</v>
      </c>
      <c r="AA56" s="419" t="s">
        <v>1</v>
      </c>
      <c r="AB56" s="420">
        <v>2.5810185185185183E-2</v>
      </c>
      <c r="AC56" s="186">
        <v>208.42433697347911</v>
      </c>
      <c r="AD56" s="419" t="s">
        <v>388</v>
      </c>
      <c r="AE56" s="419" t="s">
        <v>1</v>
      </c>
      <c r="AF56" s="420">
        <v>4.8668981481481487E-2</v>
      </c>
      <c r="AG56" s="186">
        <v>404.97335701598553</v>
      </c>
      <c r="AH56" s="419" t="s">
        <v>388</v>
      </c>
      <c r="AI56" s="419" t="s">
        <v>1</v>
      </c>
      <c r="AJ56" s="420">
        <v>3.9016203703703699E-2</v>
      </c>
      <c r="AK56" s="186">
        <v>736.47134165866157</v>
      </c>
      <c r="AL56" s="232" t="s">
        <v>361</v>
      </c>
      <c r="AM56" s="232" t="s">
        <v>1</v>
      </c>
      <c r="AN56" s="425" t="s">
        <v>352</v>
      </c>
      <c r="AO56" s="186">
        <v>0</v>
      </c>
      <c r="AP56" s="232" t="s">
        <v>361</v>
      </c>
      <c r="AQ56" s="232" t="s">
        <v>1</v>
      </c>
      <c r="AR56" s="422">
        <v>3.8148148148148146E-2</v>
      </c>
      <c r="AS56" s="186">
        <v>819.50713359273675</v>
      </c>
      <c r="AT56" s="232" t="s">
        <v>361</v>
      </c>
      <c r="AU56" s="232" t="s">
        <v>155</v>
      </c>
      <c r="AV56" s="422">
        <v>7.0706018518518529E-2</v>
      </c>
      <c r="AW56" s="186">
        <v>764.09040385327887</v>
      </c>
      <c r="AX56" s="423" t="s">
        <v>388</v>
      </c>
      <c r="AY56" s="423" t="s">
        <v>1</v>
      </c>
      <c r="AZ56" s="424">
        <v>1.909722222222222E-2</v>
      </c>
      <c r="BA56" s="186">
        <v>581.74326465927129</v>
      </c>
      <c r="BB56" s="423" t="s">
        <v>388</v>
      </c>
      <c r="BC56" s="423" t="s">
        <v>1</v>
      </c>
      <c r="BD56" s="424">
        <v>5.3993055555555558E-2</v>
      </c>
      <c r="BE56" s="186">
        <v>571.7986425339368</v>
      </c>
      <c r="BF56" s="423" t="s">
        <v>388</v>
      </c>
      <c r="BG56" s="423" t="s">
        <v>1</v>
      </c>
      <c r="BH56" s="424">
        <v>5.0162037037037033E-2</v>
      </c>
      <c r="BI56" s="186">
        <v>371.80304640453397</v>
      </c>
      <c r="BJ56" s="281"/>
      <c r="BK56" s="226"/>
      <c r="BL56" s="226"/>
      <c r="BM56" s="80"/>
      <c r="BN56" s="226"/>
      <c r="BO56" s="226"/>
      <c r="BP56" s="225"/>
      <c r="BQ56" s="80"/>
      <c r="BR56" s="226"/>
      <c r="BS56" s="226"/>
      <c r="BT56" s="226"/>
      <c r="BU56" s="80"/>
      <c r="BV56" s="281"/>
      <c r="BW56" s="281"/>
      <c r="BX56" s="225"/>
      <c r="BY56" s="80"/>
      <c r="BZ56" s="281"/>
      <c r="CA56" s="281"/>
      <c r="CB56" s="225"/>
      <c r="CC56" s="80"/>
      <c r="CD56" s="281"/>
      <c r="CE56" s="281"/>
      <c r="CF56" s="225"/>
      <c r="CG56" s="80"/>
      <c r="CH56" s="281"/>
      <c r="CI56" s="281"/>
      <c r="CJ56" s="225"/>
      <c r="CK56" s="80"/>
      <c r="CL56" s="281"/>
      <c r="CM56" s="281"/>
      <c r="CN56" s="225"/>
      <c r="CO56" s="80"/>
      <c r="CP56" s="281"/>
      <c r="CQ56" s="281"/>
      <c r="CR56" s="225"/>
      <c r="CS56" s="80"/>
      <c r="CT56" s="281"/>
      <c r="CU56" s="281"/>
      <c r="CV56" s="227"/>
      <c r="CW56" s="80"/>
      <c r="CX56" s="281"/>
      <c r="CY56" s="281"/>
      <c r="CZ56" s="227"/>
      <c r="DA56" s="80"/>
      <c r="DB56" s="281"/>
      <c r="DC56" s="281"/>
      <c r="DD56" s="287"/>
      <c r="DE56" s="289"/>
      <c r="DF56" s="281"/>
      <c r="DG56" s="281"/>
      <c r="DH56" s="287"/>
      <c r="DI56" s="289"/>
    </row>
    <row r="57" spans="1:113" x14ac:dyDescent="0.2">
      <c r="A57" s="207">
        <v>43</v>
      </c>
      <c r="B57" s="208" t="s">
        <v>39</v>
      </c>
      <c r="C57" s="108" t="s">
        <v>9</v>
      </c>
      <c r="D57" s="108" t="s">
        <v>40</v>
      </c>
      <c r="E57" s="200" t="s">
        <v>363</v>
      </c>
      <c r="F57" s="561"/>
      <c r="G57" s="209">
        <v>4366.6536046038509</v>
      </c>
      <c r="H57" s="210">
        <v>4366.6536046038509</v>
      </c>
      <c r="I57" s="211">
        <v>7</v>
      </c>
      <c r="J57" s="282" t="s">
        <v>395</v>
      </c>
      <c r="K57" s="281" t="s">
        <v>1</v>
      </c>
      <c r="L57" s="214">
        <v>3.0601851851851852E-2</v>
      </c>
      <c r="M57" s="186">
        <v>647.20720720720738</v>
      </c>
      <c r="N57" s="282"/>
      <c r="O57" s="281"/>
      <c r="P57" s="232"/>
      <c r="Q57" s="235"/>
      <c r="R57" s="282"/>
      <c r="S57" s="281"/>
      <c r="T57" s="232"/>
      <c r="U57" s="235"/>
      <c r="V57" s="282"/>
      <c r="W57" s="281"/>
      <c r="X57" s="232"/>
      <c r="Y57" s="235"/>
      <c r="Z57" s="282"/>
      <c r="AA57" s="281"/>
      <c r="AB57" s="232"/>
      <c r="AC57" s="80"/>
      <c r="AD57" s="282"/>
      <c r="AE57" s="282"/>
      <c r="AF57" s="232"/>
      <c r="AG57" s="80"/>
      <c r="AH57" s="282"/>
      <c r="AI57" s="282"/>
      <c r="AJ57" s="232"/>
      <c r="AK57" s="80"/>
      <c r="AL57" s="282"/>
      <c r="AM57" s="284"/>
      <c r="AN57" s="225"/>
      <c r="AO57" s="80"/>
      <c r="AP57" s="282"/>
      <c r="AQ57" s="281"/>
      <c r="AR57" s="283"/>
      <c r="AS57" s="80"/>
      <c r="AT57" s="281"/>
      <c r="AU57" s="281"/>
      <c r="AV57" s="225"/>
      <c r="AW57" s="80"/>
      <c r="AX57" s="281"/>
      <c r="AY57" s="281"/>
      <c r="AZ57" s="225"/>
      <c r="BA57" s="80"/>
      <c r="BB57" s="284"/>
      <c r="BC57" s="284"/>
      <c r="BD57" s="300"/>
      <c r="BE57" s="80"/>
      <c r="BF57" s="298"/>
      <c r="BG57" s="298"/>
      <c r="BH57" s="301"/>
      <c r="BI57" s="80"/>
      <c r="BJ57" s="232" t="s">
        <v>708</v>
      </c>
      <c r="BK57" s="232" t="s">
        <v>155</v>
      </c>
      <c r="BL57" s="422">
        <v>2.2442129629629631E-2</v>
      </c>
      <c r="BM57" s="186">
        <v>653.41034103410345</v>
      </c>
      <c r="BN57" s="232" t="s">
        <v>708</v>
      </c>
      <c r="BO57" s="232" t="s">
        <v>155</v>
      </c>
      <c r="BP57" s="422">
        <v>3.8854166666666669E-2</v>
      </c>
      <c r="BQ57" s="186">
        <v>617.48251748251744</v>
      </c>
      <c r="BR57" s="232" t="s">
        <v>708</v>
      </c>
      <c r="BS57" s="232" t="s">
        <v>155</v>
      </c>
      <c r="BT57" s="422">
        <v>5.3298611111111116E-2</v>
      </c>
      <c r="BU57" s="186">
        <v>642.7766032417195</v>
      </c>
      <c r="BV57" s="232" t="s">
        <v>708</v>
      </c>
      <c r="BW57" s="232" t="s">
        <v>155</v>
      </c>
      <c r="BX57" s="422">
        <v>5.0868055555555548E-2</v>
      </c>
      <c r="BY57" s="186">
        <v>537.26864834548519</v>
      </c>
      <c r="BZ57" s="425" t="s">
        <v>708</v>
      </c>
      <c r="CA57" s="232" t="s">
        <v>155</v>
      </c>
      <c r="CB57" s="422">
        <v>2.0671296296296295E-2</v>
      </c>
      <c r="CC57" s="80">
        <v>700</v>
      </c>
      <c r="CD57" s="425" t="s">
        <v>708</v>
      </c>
      <c r="CE57" s="232" t="s">
        <v>155</v>
      </c>
      <c r="CF57" s="424">
        <v>3.7326388888888888E-2</v>
      </c>
      <c r="CG57" s="192">
        <v>568.50828729281773</v>
      </c>
      <c r="CH57" s="281"/>
      <c r="CI57" s="281"/>
      <c r="CJ57" s="225"/>
      <c r="CK57" s="80"/>
      <c r="CL57" s="281"/>
      <c r="CM57" s="281"/>
      <c r="CN57" s="225"/>
      <c r="CO57" s="80"/>
      <c r="CP57" s="281"/>
      <c r="CQ57" s="281"/>
      <c r="CR57" s="225"/>
      <c r="CS57" s="80"/>
      <c r="CT57" s="281"/>
      <c r="CU57" s="281"/>
      <c r="CV57" s="227"/>
      <c r="CW57" s="80"/>
      <c r="CX57" s="281"/>
      <c r="CY57" s="281"/>
      <c r="CZ57" s="227"/>
      <c r="DA57" s="80"/>
      <c r="DB57" s="281"/>
      <c r="DC57" s="281"/>
      <c r="DD57" s="287"/>
      <c r="DE57" s="289"/>
      <c r="DF57" s="281"/>
      <c r="DG57" s="281"/>
      <c r="DH57" s="287"/>
      <c r="DI57" s="289"/>
    </row>
    <row r="58" spans="1:113" x14ac:dyDescent="0.2">
      <c r="A58" s="207">
        <v>44</v>
      </c>
      <c r="B58" s="20" t="s">
        <v>49</v>
      </c>
      <c r="C58" s="370" t="s">
        <v>9</v>
      </c>
      <c r="D58" s="371" t="s">
        <v>565</v>
      </c>
      <c r="E58" s="200" t="s">
        <v>354</v>
      </c>
      <c r="F58" s="561"/>
      <c r="G58" s="209">
        <v>4019.5292010797484</v>
      </c>
      <c r="H58" s="210">
        <v>4019.5292010797484</v>
      </c>
      <c r="I58" s="211">
        <v>7</v>
      </c>
      <c r="J58" s="199"/>
      <c r="K58" s="199"/>
      <c r="L58" s="199"/>
      <c r="M58" s="213"/>
      <c r="N58" s="199"/>
      <c r="O58" s="199"/>
      <c r="P58" s="199"/>
      <c r="Q58" s="213"/>
      <c r="R58" s="199"/>
      <c r="S58" s="199"/>
      <c r="T58" s="199"/>
      <c r="U58" s="213"/>
      <c r="V58" s="282"/>
      <c r="W58" s="281"/>
      <c r="X58" s="227"/>
      <c r="Y58" s="80"/>
      <c r="Z58" s="419" t="s">
        <v>388</v>
      </c>
      <c r="AA58" s="419" t="s">
        <v>1</v>
      </c>
      <c r="AB58" s="420">
        <v>2.074074074074074E-2</v>
      </c>
      <c r="AC58" s="186">
        <v>481.74726989079556</v>
      </c>
      <c r="AD58" s="419" t="s">
        <v>388</v>
      </c>
      <c r="AE58" s="419" t="s">
        <v>1</v>
      </c>
      <c r="AF58" s="421" t="s">
        <v>352</v>
      </c>
      <c r="AG58" s="186">
        <v>0</v>
      </c>
      <c r="AH58" s="419" t="s">
        <v>388</v>
      </c>
      <c r="AI58" s="419" t="s">
        <v>1</v>
      </c>
      <c r="AJ58" s="420">
        <v>3.9050925925925926E-2</v>
      </c>
      <c r="AK58" s="186">
        <v>735.70284982388716</v>
      </c>
      <c r="AL58" s="282"/>
      <c r="AM58" s="284"/>
      <c r="AN58" s="225"/>
      <c r="AO58" s="80"/>
      <c r="AP58" s="282"/>
      <c r="AQ58" s="281"/>
      <c r="AR58" s="283"/>
      <c r="AS58" s="80"/>
      <c r="AT58" s="281"/>
      <c r="AU58" s="281"/>
      <c r="AV58" s="225"/>
      <c r="AW58" s="80"/>
      <c r="AX58" s="423" t="s">
        <v>388</v>
      </c>
      <c r="AY58" s="423" t="s">
        <v>1</v>
      </c>
      <c r="AZ58" s="424">
        <v>1.9409722222222221E-2</v>
      </c>
      <c r="BA58" s="186">
        <v>563.77179080824112</v>
      </c>
      <c r="BB58" s="423" t="s">
        <v>388</v>
      </c>
      <c r="BC58" s="423" t="s">
        <v>1</v>
      </c>
      <c r="BD58" s="424">
        <v>4.6041666666666668E-2</v>
      </c>
      <c r="BE58" s="186">
        <v>735</v>
      </c>
      <c r="BF58" s="423" t="s">
        <v>388</v>
      </c>
      <c r="BG58" s="423" t="s">
        <v>1</v>
      </c>
      <c r="BH58" s="424">
        <v>3.3368055555555554E-2</v>
      </c>
      <c r="BI58" s="186">
        <v>782.99681190223146</v>
      </c>
      <c r="BJ58" s="281"/>
      <c r="BK58" s="281"/>
      <c r="BL58" s="227"/>
      <c r="BM58" s="235"/>
      <c r="BN58" s="281"/>
      <c r="BO58" s="281"/>
      <c r="BP58" s="225"/>
      <c r="BQ58" s="80"/>
      <c r="BR58" s="281"/>
      <c r="BS58" s="281"/>
      <c r="BT58" s="225"/>
      <c r="BU58" s="80"/>
      <c r="BV58" s="281"/>
      <c r="BW58" s="281"/>
      <c r="BX58" s="227"/>
      <c r="BY58" s="80"/>
      <c r="BZ58" s="281"/>
      <c r="CA58" s="281"/>
      <c r="CB58" s="225"/>
      <c r="CC58" s="80"/>
      <c r="CD58" s="281"/>
      <c r="CE58" s="281"/>
      <c r="CF58" s="225"/>
      <c r="CG58" s="80"/>
      <c r="CH58" s="229" t="s">
        <v>774</v>
      </c>
      <c r="CI58" s="229" t="s">
        <v>1</v>
      </c>
      <c r="CJ58" s="107">
        <v>2.9513888888888892E-2</v>
      </c>
      <c r="CK58" s="192">
        <v>720.31047865459254</v>
      </c>
      <c r="CL58" s="281"/>
      <c r="CM58" s="281"/>
      <c r="CN58" s="225"/>
      <c r="CO58" s="80"/>
      <c r="CP58" s="281"/>
      <c r="CQ58" s="281"/>
      <c r="CR58" s="225"/>
      <c r="CS58" s="80"/>
      <c r="CT58" s="281"/>
      <c r="CU58" s="281"/>
      <c r="CV58" s="227"/>
      <c r="CW58" s="80"/>
      <c r="CX58" s="281"/>
      <c r="CY58" s="281"/>
      <c r="CZ58" s="227"/>
      <c r="DA58" s="80"/>
      <c r="DB58" s="281"/>
      <c r="DC58" s="281"/>
      <c r="DD58" s="287"/>
      <c r="DE58" s="289"/>
      <c r="DF58" s="281"/>
      <c r="DG58" s="281"/>
      <c r="DH58" s="287"/>
      <c r="DI58" s="289"/>
    </row>
    <row r="59" spans="1:113" x14ac:dyDescent="0.2">
      <c r="A59" s="207">
        <v>45</v>
      </c>
      <c r="B59" s="208" t="s">
        <v>366</v>
      </c>
      <c r="C59" s="108" t="s">
        <v>9</v>
      </c>
      <c r="D59" s="108" t="s">
        <v>368</v>
      </c>
      <c r="E59" s="222" t="s">
        <v>363</v>
      </c>
      <c r="F59" s="561"/>
      <c r="G59" s="209">
        <v>4011.2817817603268</v>
      </c>
      <c r="H59" s="210">
        <v>4011.2817817603268</v>
      </c>
      <c r="I59" s="211">
        <v>17</v>
      </c>
      <c r="J59" s="282" t="s">
        <v>395</v>
      </c>
      <c r="K59" s="281" t="s">
        <v>1</v>
      </c>
      <c r="L59" s="227">
        <v>4.7210648148148147E-2</v>
      </c>
      <c r="M59" s="186">
        <v>130.09009009009026</v>
      </c>
      <c r="N59" s="282"/>
      <c r="O59" s="281"/>
      <c r="P59" s="232"/>
      <c r="Q59" s="235"/>
      <c r="R59" s="282"/>
      <c r="S59" s="281"/>
      <c r="U59" s="235"/>
      <c r="V59" s="282"/>
      <c r="W59" s="281"/>
      <c r="X59" s="232"/>
      <c r="Y59" s="235"/>
      <c r="Z59" s="419" t="s">
        <v>220</v>
      </c>
      <c r="AA59" s="419" t="s">
        <v>155</v>
      </c>
      <c r="AB59" s="420">
        <v>2.9386574074074075E-2</v>
      </c>
      <c r="AC59" s="186">
        <v>121.36690647482014</v>
      </c>
      <c r="AD59" s="419" t="s">
        <v>220</v>
      </c>
      <c r="AE59" s="419" t="s">
        <v>155</v>
      </c>
      <c r="AF59" s="421" t="s">
        <v>352</v>
      </c>
      <c r="AG59" s="372">
        <v>0</v>
      </c>
      <c r="AH59" s="419" t="s">
        <v>220</v>
      </c>
      <c r="AI59" s="419" t="s">
        <v>155</v>
      </c>
      <c r="AJ59" s="420">
        <v>5.2731481481481483E-2</v>
      </c>
      <c r="AK59" s="186">
        <v>167.69706336939717</v>
      </c>
      <c r="AL59" s="232" t="s">
        <v>697</v>
      </c>
      <c r="AM59" s="232" t="s">
        <v>169</v>
      </c>
      <c r="AN59" s="422">
        <v>3.2951388888888891E-2</v>
      </c>
      <c r="AO59" s="186">
        <v>369.07894736842104</v>
      </c>
      <c r="AP59" s="232" t="s">
        <v>697</v>
      </c>
      <c r="AQ59" s="232" t="s">
        <v>155</v>
      </c>
      <c r="AR59" s="422">
        <v>4.2847222222222224E-2</v>
      </c>
      <c r="AS59" s="186">
        <v>546.08786610878667</v>
      </c>
      <c r="AT59" s="232" t="s">
        <v>697</v>
      </c>
      <c r="AU59" s="232" t="s">
        <v>169</v>
      </c>
      <c r="AV59" s="422">
        <v>8.6805555555555566E-2</v>
      </c>
      <c r="AW59" s="186">
        <v>346.07814761215616</v>
      </c>
      <c r="AX59" s="423" t="s">
        <v>583</v>
      </c>
      <c r="AY59" s="423" t="s">
        <v>169</v>
      </c>
      <c r="AZ59" s="425" t="s">
        <v>398</v>
      </c>
      <c r="BA59" s="186">
        <v>0</v>
      </c>
      <c r="BB59" s="423" t="s">
        <v>583</v>
      </c>
      <c r="BC59" s="423" t="s">
        <v>169</v>
      </c>
      <c r="BD59" s="424">
        <v>4.4444444444444446E-2</v>
      </c>
      <c r="BE59" s="186">
        <v>393.52435530085967</v>
      </c>
      <c r="BF59" s="423" t="s">
        <v>583</v>
      </c>
      <c r="BG59" s="423" t="s">
        <v>169</v>
      </c>
      <c r="BH59" s="424">
        <v>3.1493055555555559E-2</v>
      </c>
      <c r="BI59" s="186">
        <v>426.62245381335839</v>
      </c>
      <c r="BJ59" s="232" t="s">
        <v>710</v>
      </c>
      <c r="BK59" s="232" t="s">
        <v>155</v>
      </c>
      <c r="BL59" s="425" t="s">
        <v>352</v>
      </c>
      <c r="BM59" s="186">
        <v>0</v>
      </c>
      <c r="BN59" s="232" t="s">
        <v>710</v>
      </c>
      <c r="BO59" s="232" t="s">
        <v>155</v>
      </c>
      <c r="BP59" s="425" t="s">
        <v>352</v>
      </c>
      <c r="BQ59" s="186">
        <v>0</v>
      </c>
      <c r="BR59" s="232" t="s">
        <v>710</v>
      </c>
      <c r="BS59" s="232" t="s">
        <v>155</v>
      </c>
      <c r="BT59" s="425" t="s">
        <v>352</v>
      </c>
      <c r="BU59" s="372">
        <v>0</v>
      </c>
      <c r="BV59" s="232" t="s">
        <v>710</v>
      </c>
      <c r="BW59" s="232" t="s">
        <v>155</v>
      </c>
      <c r="BX59" s="422">
        <v>6.3298611111111111E-2</v>
      </c>
      <c r="BY59" s="186">
        <v>326.44419517666853</v>
      </c>
      <c r="BZ59" s="425" t="s">
        <v>708</v>
      </c>
      <c r="CA59" s="232" t="s">
        <v>155</v>
      </c>
      <c r="CB59" s="422">
        <v>2.763888888888889E-2</v>
      </c>
      <c r="CC59" s="80">
        <v>464.05375139977605</v>
      </c>
      <c r="CD59" s="425" t="s">
        <v>708</v>
      </c>
      <c r="CE59" s="232" t="s">
        <v>155</v>
      </c>
      <c r="CF59" s="424">
        <v>4.538194444444444E-2</v>
      </c>
      <c r="CG59" s="192">
        <v>389.0607734806631</v>
      </c>
      <c r="CH59" s="229" t="s">
        <v>776</v>
      </c>
      <c r="CI59" s="229" t="s">
        <v>1</v>
      </c>
      <c r="CJ59" s="386">
        <v>4.2569444444444444E-2</v>
      </c>
      <c r="CK59" s="192">
        <v>331.17723156532986</v>
      </c>
      <c r="CL59" s="281"/>
      <c r="CM59" s="281"/>
      <c r="CN59" s="225"/>
      <c r="CO59" s="80"/>
      <c r="CP59" s="281"/>
      <c r="CQ59" s="281"/>
      <c r="CR59" s="225"/>
      <c r="CS59" s="80"/>
      <c r="CT59" s="281"/>
      <c r="CU59" s="281"/>
      <c r="CV59" s="227"/>
      <c r="CW59" s="80"/>
      <c r="CX59" s="281"/>
      <c r="CY59" s="281"/>
      <c r="CZ59" s="227"/>
      <c r="DA59" s="80"/>
      <c r="DB59" s="281"/>
      <c r="DC59" s="281"/>
      <c r="DD59" s="287"/>
      <c r="DE59" s="289"/>
      <c r="DF59" s="281"/>
      <c r="DG59" s="281"/>
      <c r="DH59" s="287"/>
      <c r="DI59" s="289"/>
    </row>
    <row r="60" spans="1:113" x14ac:dyDescent="0.2">
      <c r="A60" s="207">
        <v>46</v>
      </c>
      <c r="B60" s="20" t="s">
        <v>251</v>
      </c>
      <c r="C60" s="370" t="s">
        <v>9</v>
      </c>
      <c r="D60" s="371" t="s">
        <v>212</v>
      </c>
      <c r="E60" s="367"/>
      <c r="F60" s="561"/>
      <c r="G60" s="209">
        <v>4001.8763901711031</v>
      </c>
      <c r="H60" s="210">
        <v>4001.8763901711031</v>
      </c>
      <c r="I60" s="211">
        <v>7</v>
      </c>
      <c r="J60" s="199"/>
      <c r="K60" s="199"/>
      <c r="L60" s="199"/>
      <c r="M60" s="213"/>
      <c r="N60" s="199"/>
      <c r="O60" s="199"/>
      <c r="P60" s="199"/>
      <c r="Q60" s="213"/>
      <c r="R60" s="199"/>
      <c r="S60" s="199"/>
      <c r="T60" s="199"/>
      <c r="U60" s="213"/>
      <c r="V60" s="282"/>
      <c r="W60" s="281"/>
      <c r="X60" s="227"/>
      <c r="Y60" s="80"/>
      <c r="Z60" s="419" t="s">
        <v>365</v>
      </c>
      <c r="AA60" s="419" t="s">
        <v>0</v>
      </c>
      <c r="AB60" s="420">
        <v>2.8055555555555556E-2</v>
      </c>
      <c r="AC60" s="186">
        <v>191.04477611940274</v>
      </c>
      <c r="AD60" s="419" t="s">
        <v>365</v>
      </c>
      <c r="AE60" s="419" t="s">
        <v>0</v>
      </c>
      <c r="AF60" s="420">
        <v>5.2222222222222225E-2</v>
      </c>
      <c r="AG60" s="186">
        <v>708.64338866628509</v>
      </c>
      <c r="AH60" s="419"/>
      <c r="AI60" s="419"/>
      <c r="AJ60" s="421"/>
      <c r="AK60" s="186"/>
      <c r="AL60" s="232" t="s">
        <v>698</v>
      </c>
      <c r="AM60" s="232" t="s">
        <v>0</v>
      </c>
      <c r="AN60" s="422">
        <v>3.5578703703703703E-2</v>
      </c>
      <c r="AO60" s="186">
        <v>564.89361702127667</v>
      </c>
      <c r="AP60" s="232" t="s">
        <v>698</v>
      </c>
      <c r="AQ60" s="232" t="s">
        <v>0</v>
      </c>
      <c r="AR60" s="422">
        <v>5.6053240740740744E-2</v>
      </c>
      <c r="AS60" s="186">
        <v>512.54355400696863</v>
      </c>
      <c r="AT60" s="232" t="s">
        <v>698</v>
      </c>
      <c r="AU60" s="232" t="s">
        <v>0</v>
      </c>
      <c r="AV60" s="422">
        <v>9.9131944444444439E-2</v>
      </c>
      <c r="AW60" s="186">
        <v>740.20762317942388</v>
      </c>
      <c r="AX60" s="281"/>
      <c r="AY60" s="281"/>
      <c r="AZ60" s="225"/>
      <c r="BA60" s="80"/>
      <c r="BB60" s="281"/>
      <c r="BC60" s="281"/>
      <c r="BD60" s="227"/>
      <c r="BE60" s="80"/>
      <c r="BF60" s="281"/>
      <c r="BG60" s="281"/>
      <c r="BH60" s="225"/>
      <c r="BI60" s="80"/>
      <c r="BJ60" s="281"/>
      <c r="BK60" s="281"/>
      <c r="BL60" s="227"/>
      <c r="BM60" s="235"/>
      <c r="BN60" s="281"/>
      <c r="BO60" s="281"/>
      <c r="BP60" s="225"/>
      <c r="BQ60" s="80"/>
      <c r="BR60" s="281"/>
      <c r="BS60" s="281"/>
      <c r="BT60" s="225"/>
      <c r="BU60" s="80"/>
      <c r="BV60" s="281"/>
      <c r="BW60" s="281"/>
      <c r="BX60" s="227"/>
      <c r="BY60" s="80"/>
      <c r="BZ60" s="425" t="s">
        <v>728</v>
      </c>
      <c r="CA60" s="232" t="s">
        <v>0</v>
      </c>
      <c r="CB60" s="422">
        <v>3.1018518518518515E-2</v>
      </c>
      <c r="CC60" s="186">
        <v>650.55387713997993</v>
      </c>
      <c r="CD60" s="425" t="s">
        <v>728</v>
      </c>
      <c r="CE60" s="232" t="s">
        <v>0</v>
      </c>
      <c r="CF60" s="424">
        <v>3.9351851851851853E-2</v>
      </c>
      <c r="CG60" s="192">
        <v>633.9895540377662</v>
      </c>
      <c r="CH60" s="281"/>
      <c r="CI60" s="281"/>
      <c r="CJ60" s="225"/>
      <c r="CK60" s="80"/>
      <c r="CL60" s="281"/>
      <c r="CM60" s="281"/>
      <c r="CN60" s="225"/>
      <c r="CO60" s="80"/>
      <c r="CP60" s="281"/>
      <c r="CQ60" s="281"/>
      <c r="CR60" s="225"/>
      <c r="CS60" s="80"/>
      <c r="CT60" s="281"/>
      <c r="CU60" s="281"/>
      <c r="CV60" s="227"/>
      <c r="CW60" s="80"/>
      <c r="CX60" s="281"/>
      <c r="CY60" s="281"/>
      <c r="CZ60" s="227"/>
      <c r="DA60" s="80"/>
      <c r="DB60" s="281"/>
      <c r="DC60" s="281"/>
      <c r="DD60" s="287"/>
      <c r="DE60" s="289"/>
      <c r="DF60" s="281"/>
      <c r="DG60" s="281"/>
      <c r="DH60" s="287"/>
      <c r="DI60" s="289"/>
    </row>
    <row r="61" spans="1:113" x14ac:dyDescent="0.2">
      <c r="A61" s="207">
        <v>47</v>
      </c>
      <c r="B61" s="369" t="s">
        <v>320</v>
      </c>
      <c r="C61" s="370" t="s">
        <v>167</v>
      </c>
      <c r="D61" s="371" t="s">
        <v>321</v>
      </c>
      <c r="E61" s="200" t="s">
        <v>354</v>
      </c>
      <c r="F61" s="561"/>
      <c r="G61" s="209">
        <v>3820.7331013877265</v>
      </c>
      <c r="H61" s="210">
        <v>3820.7331013877265</v>
      </c>
      <c r="I61" s="211">
        <v>6</v>
      </c>
      <c r="J61" s="199"/>
      <c r="K61" s="199"/>
      <c r="L61" s="199"/>
      <c r="M61" s="213"/>
      <c r="N61" s="199"/>
      <c r="O61" s="199"/>
      <c r="P61" s="199"/>
      <c r="Q61" s="213"/>
      <c r="R61" s="199"/>
      <c r="S61" s="199"/>
      <c r="T61" s="199"/>
      <c r="U61" s="213"/>
      <c r="V61" s="282"/>
      <c r="W61" s="281"/>
      <c r="X61" s="227"/>
      <c r="Y61" s="80"/>
      <c r="Z61" s="419" t="s">
        <v>388</v>
      </c>
      <c r="AA61" s="419" t="s">
        <v>1</v>
      </c>
      <c r="AB61" s="420">
        <v>1.9224537037037037E-2</v>
      </c>
      <c r="AC61" s="186">
        <v>563.49453978159113</v>
      </c>
      <c r="AD61" s="419" t="s">
        <v>388</v>
      </c>
      <c r="AE61" s="419" t="s">
        <v>1</v>
      </c>
      <c r="AF61" s="420">
        <v>4.2708333333333327E-2</v>
      </c>
      <c r="AG61" s="186">
        <v>551.33214920071043</v>
      </c>
      <c r="AH61" s="419" t="s">
        <v>388</v>
      </c>
      <c r="AI61" s="419" t="s">
        <v>1</v>
      </c>
      <c r="AJ61" s="420">
        <v>4.0775462962962965E-2</v>
      </c>
      <c r="AK61" s="186">
        <v>697.53442203009911</v>
      </c>
      <c r="AL61" s="232" t="s">
        <v>361</v>
      </c>
      <c r="AM61" s="232" t="s">
        <v>1</v>
      </c>
      <c r="AN61" s="422">
        <v>2.8460648148148148E-2</v>
      </c>
      <c r="AO61" s="186">
        <v>659.88815455007614</v>
      </c>
      <c r="AP61" s="232" t="s">
        <v>361</v>
      </c>
      <c r="AQ61" s="232" t="s">
        <v>1</v>
      </c>
      <c r="AR61" s="422">
        <v>4.5601851851851859E-2</v>
      </c>
      <c r="AS61" s="186">
        <v>635.745784695201</v>
      </c>
      <c r="AT61" s="232" t="s">
        <v>361</v>
      </c>
      <c r="AU61" s="232" t="s">
        <v>155</v>
      </c>
      <c r="AV61" s="422">
        <v>7.435185185185185E-2</v>
      </c>
      <c r="AW61" s="186">
        <v>712.73805113004823</v>
      </c>
      <c r="AX61" s="281"/>
      <c r="AY61" s="281"/>
      <c r="AZ61" s="225"/>
      <c r="BA61" s="430"/>
      <c r="BB61" s="281"/>
      <c r="BC61" s="281"/>
      <c r="BD61" s="227"/>
      <c r="BE61" s="430"/>
      <c r="BF61" s="281"/>
      <c r="BG61" s="281"/>
      <c r="BH61" s="225"/>
      <c r="BI61" s="80"/>
      <c r="BJ61" s="226"/>
      <c r="BK61" s="281"/>
      <c r="BL61" s="227"/>
      <c r="BM61" s="235"/>
      <c r="BN61" s="281"/>
      <c r="BO61" s="281"/>
      <c r="BP61" s="225"/>
      <c r="BQ61" s="80"/>
      <c r="BR61" s="281"/>
      <c r="BS61" s="281"/>
      <c r="BT61" s="225"/>
      <c r="BU61" s="80"/>
      <c r="BV61" s="281"/>
      <c r="BW61" s="281"/>
      <c r="BX61" s="227"/>
      <c r="BY61" s="80"/>
      <c r="BZ61" s="281"/>
      <c r="CA61" s="281"/>
      <c r="CB61" s="225"/>
      <c r="CC61" s="80"/>
      <c r="CD61" s="281"/>
      <c r="CE61" s="281"/>
      <c r="CF61" s="225"/>
      <c r="CG61" s="80"/>
      <c r="CH61" s="281"/>
      <c r="CI61" s="281"/>
      <c r="CJ61" s="225"/>
      <c r="CK61" s="80"/>
      <c r="CL61" s="281"/>
      <c r="CM61" s="281"/>
      <c r="CN61" s="225"/>
      <c r="CO61" s="80"/>
      <c r="CP61" s="281"/>
      <c r="CQ61" s="281"/>
      <c r="CR61" s="225"/>
      <c r="CS61" s="80"/>
      <c r="CT61" s="281"/>
      <c r="CU61" s="281"/>
      <c r="CV61" s="227"/>
      <c r="CW61" s="80"/>
      <c r="CX61" s="281"/>
      <c r="CY61" s="281"/>
      <c r="CZ61" s="227"/>
      <c r="DA61" s="80"/>
      <c r="DB61" s="281"/>
      <c r="DC61" s="281"/>
      <c r="DD61" s="287"/>
      <c r="DE61" s="289"/>
      <c r="DF61" s="281"/>
      <c r="DG61" s="281"/>
      <c r="DH61" s="287"/>
      <c r="DI61" s="289"/>
    </row>
    <row r="62" spans="1:113" x14ac:dyDescent="0.2">
      <c r="A62" s="207">
        <v>48</v>
      </c>
      <c r="B62" s="208" t="s">
        <v>141</v>
      </c>
      <c r="C62" s="108" t="s">
        <v>9</v>
      </c>
      <c r="D62" s="108" t="s">
        <v>142</v>
      </c>
      <c r="E62" s="200" t="s">
        <v>363</v>
      </c>
      <c r="F62" s="561"/>
      <c r="G62" s="209">
        <v>3669.8506402367711</v>
      </c>
      <c r="H62" s="210">
        <v>3669.8506402367711</v>
      </c>
      <c r="I62" s="211">
        <v>10</v>
      </c>
      <c r="M62" s="197"/>
      <c r="N62" s="282"/>
      <c r="O62" s="281"/>
      <c r="P62" s="227"/>
      <c r="Q62" s="80"/>
      <c r="R62" s="282"/>
      <c r="S62" s="281"/>
      <c r="T62" s="227"/>
      <c r="U62" s="80"/>
      <c r="V62" s="282"/>
      <c r="W62" s="281"/>
      <c r="X62" s="227"/>
      <c r="Y62" s="80"/>
      <c r="Z62" s="226"/>
      <c r="AA62" s="226"/>
      <c r="AB62" s="227"/>
      <c r="AC62" s="80"/>
      <c r="AD62" s="226"/>
      <c r="AE62" s="226"/>
      <c r="AF62" s="232"/>
      <c r="AG62" s="235"/>
      <c r="AH62" s="226"/>
      <c r="AI62" s="226"/>
      <c r="AJ62" s="232"/>
      <c r="AK62" s="80"/>
      <c r="AL62" s="282"/>
      <c r="AM62" s="284"/>
      <c r="AN62" s="225"/>
      <c r="AO62" s="80"/>
      <c r="AP62" s="282"/>
      <c r="AQ62" s="281"/>
      <c r="AR62" s="283"/>
      <c r="AS62" s="80"/>
      <c r="AT62" s="281"/>
      <c r="AU62" s="281"/>
      <c r="AV62" s="225"/>
      <c r="AW62" s="80"/>
      <c r="AX62" s="423" t="s">
        <v>220</v>
      </c>
      <c r="AY62" s="423" t="s">
        <v>155</v>
      </c>
      <c r="AZ62" s="424">
        <v>1.6631944444444446E-2</v>
      </c>
      <c r="BA62" s="186">
        <v>265.67274800456096</v>
      </c>
      <c r="BB62" s="423" t="s">
        <v>220</v>
      </c>
      <c r="BC62" s="423" t="s">
        <v>155</v>
      </c>
      <c r="BD62" s="424">
        <v>5.3148148148148146E-2</v>
      </c>
      <c r="BE62" s="186">
        <v>325.11533242876527</v>
      </c>
      <c r="BF62" s="423" t="s">
        <v>220</v>
      </c>
      <c r="BG62" s="423" t="s">
        <v>155</v>
      </c>
      <c r="BH62" s="424">
        <v>4.3831018518518512E-2</v>
      </c>
      <c r="BI62" s="186">
        <v>228.07250221043344</v>
      </c>
      <c r="BJ62" s="232" t="s">
        <v>708</v>
      </c>
      <c r="BK62" s="232" t="s">
        <v>155</v>
      </c>
      <c r="BL62" s="422">
        <v>2.8055555555555556E-2</v>
      </c>
      <c r="BM62" s="186">
        <v>466.66666666666674</v>
      </c>
      <c r="BN62" s="232" t="s">
        <v>708</v>
      </c>
      <c r="BO62" s="232" t="s">
        <v>155</v>
      </c>
      <c r="BP62" s="422">
        <v>5.0694444444444452E-2</v>
      </c>
      <c r="BQ62" s="186">
        <v>379.02097902097893</v>
      </c>
      <c r="BR62" s="232" t="s">
        <v>708</v>
      </c>
      <c r="BS62" s="232" t="s">
        <v>155</v>
      </c>
      <c r="BT62" s="422">
        <v>7.318287037037037E-2</v>
      </c>
      <c r="BU62" s="186">
        <v>360.27719050974878</v>
      </c>
      <c r="BV62" s="232" t="s">
        <v>708</v>
      </c>
      <c r="BW62" s="232" t="s">
        <v>155</v>
      </c>
      <c r="BX62" s="422">
        <v>6.1053240740740734E-2</v>
      </c>
      <c r="BY62" s="186">
        <v>364.52607964105454</v>
      </c>
      <c r="BZ62" s="425" t="s">
        <v>708</v>
      </c>
      <c r="CA62" s="232" t="s">
        <v>155</v>
      </c>
      <c r="CB62" s="422">
        <v>2.6099537037037036E-2</v>
      </c>
      <c r="CC62" s="80">
        <v>516.18141097424416</v>
      </c>
      <c r="CD62" s="425" t="s">
        <v>708</v>
      </c>
      <c r="CE62" s="232" t="s">
        <v>155</v>
      </c>
      <c r="CF62" s="424">
        <v>4.9907407407407407E-2</v>
      </c>
      <c r="CG62" s="192">
        <v>288.2504604051565</v>
      </c>
      <c r="CH62" s="229" t="s">
        <v>775</v>
      </c>
      <c r="CI62" s="229" t="s">
        <v>1</v>
      </c>
      <c r="CJ62" s="107">
        <v>3.770833333333333E-2</v>
      </c>
      <c r="CK62" s="192">
        <v>476.06727037516185</v>
      </c>
      <c r="CL62" s="281"/>
      <c r="CM62" s="281"/>
      <c r="CN62" s="225"/>
      <c r="CO62" s="80"/>
      <c r="CP62" s="281"/>
      <c r="CQ62" s="281"/>
      <c r="CR62" s="225"/>
      <c r="CS62" s="80"/>
      <c r="CT62" s="281"/>
      <c r="CU62" s="281"/>
      <c r="CV62" s="227"/>
      <c r="CW62" s="80"/>
      <c r="CX62" s="281"/>
      <c r="CY62" s="281"/>
      <c r="CZ62" s="227"/>
      <c r="DA62" s="80"/>
      <c r="DB62" s="281"/>
      <c r="DC62" s="281"/>
      <c r="DD62" s="287"/>
      <c r="DE62" s="289"/>
      <c r="DF62" s="281"/>
      <c r="DG62" s="281"/>
      <c r="DH62" s="287"/>
      <c r="DI62" s="289"/>
    </row>
    <row r="63" spans="1:113" x14ac:dyDescent="0.2">
      <c r="A63" s="207">
        <v>49</v>
      </c>
      <c r="B63" s="219" t="s">
        <v>416</v>
      </c>
      <c r="C63" s="108" t="s">
        <v>9</v>
      </c>
      <c r="D63" s="108" t="s">
        <v>415</v>
      </c>
      <c r="E63" s="200" t="s">
        <v>353</v>
      </c>
      <c r="F63" s="561"/>
      <c r="G63" s="209">
        <v>3629.2756566242128</v>
      </c>
      <c r="H63" s="210">
        <v>3629.2756566242128</v>
      </c>
      <c r="I63" s="211">
        <v>16</v>
      </c>
      <c r="J63" s="282" t="s">
        <v>390</v>
      </c>
      <c r="K63" s="281" t="s">
        <v>155</v>
      </c>
      <c r="L63" s="232" t="s">
        <v>352</v>
      </c>
      <c r="M63" s="372">
        <v>0</v>
      </c>
      <c r="N63" s="282"/>
      <c r="O63" s="281"/>
      <c r="P63" s="227"/>
      <c r="Q63" s="80"/>
      <c r="R63" s="282"/>
      <c r="S63" s="281"/>
      <c r="U63" s="80"/>
      <c r="V63" s="282"/>
      <c r="W63" s="281"/>
      <c r="X63" s="227"/>
      <c r="Y63" s="80"/>
      <c r="Z63" s="232"/>
      <c r="AA63" s="232"/>
      <c r="AB63" s="421"/>
      <c r="AC63" s="426"/>
      <c r="AD63" s="232" t="s">
        <v>213</v>
      </c>
      <c r="AE63" s="232" t="s">
        <v>169</v>
      </c>
      <c r="AF63" s="420">
        <v>5.7673611111111113E-2</v>
      </c>
      <c r="AG63" s="186">
        <v>266.32597520411247</v>
      </c>
      <c r="AH63" s="232" t="s">
        <v>213</v>
      </c>
      <c r="AI63" s="232" t="s">
        <v>169</v>
      </c>
      <c r="AJ63" s="420">
        <v>4.4664351851851851E-2</v>
      </c>
      <c r="AK63" s="186">
        <v>373.60677966101701</v>
      </c>
      <c r="AL63" s="232" t="s">
        <v>390</v>
      </c>
      <c r="AM63" s="232" t="s">
        <v>170</v>
      </c>
      <c r="AN63" s="422">
        <v>2.5057870370370373E-2</v>
      </c>
      <c r="AO63" s="186">
        <v>219.91869918699189</v>
      </c>
      <c r="AP63" s="232" t="s">
        <v>390</v>
      </c>
      <c r="AQ63" s="232" t="s">
        <v>169</v>
      </c>
      <c r="AR63" s="422">
        <v>6.4236111111111105E-2</v>
      </c>
      <c r="AS63" s="186">
        <v>164.47949526813909</v>
      </c>
      <c r="AT63" s="232" t="s">
        <v>390</v>
      </c>
      <c r="AU63" s="232" t="s">
        <v>170</v>
      </c>
      <c r="AV63" s="422">
        <v>6.4537037037037046E-2</v>
      </c>
      <c r="AW63" s="186">
        <v>412.8863692383535</v>
      </c>
      <c r="AX63" s="423" t="s">
        <v>213</v>
      </c>
      <c r="AY63" s="423" t="s">
        <v>170</v>
      </c>
      <c r="AZ63" s="424">
        <v>2.0219907407407409E-2</v>
      </c>
      <c r="BA63" s="186">
        <v>10</v>
      </c>
      <c r="BB63" s="423" t="s">
        <v>213</v>
      </c>
      <c r="BC63" s="423" t="s">
        <v>170</v>
      </c>
      <c r="BD63" s="428">
        <v>3.4861111111111114E-2</v>
      </c>
      <c r="BE63" s="186">
        <v>176.35359116022096</v>
      </c>
      <c r="BF63" s="423" t="s">
        <v>213</v>
      </c>
      <c r="BG63" s="423" t="s">
        <v>170</v>
      </c>
      <c r="BH63" s="424">
        <v>2.6875E-2</v>
      </c>
      <c r="BI63" s="186">
        <v>260.98026734563973</v>
      </c>
      <c r="BJ63" s="232" t="s">
        <v>706</v>
      </c>
      <c r="BK63" s="232" t="s">
        <v>155</v>
      </c>
      <c r="BL63" s="422">
        <v>4.2916666666666665E-2</v>
      </c>
      <c r="BM63" s="186">
        <v>10</v>
      </c>
      <c r="BN63" s="232" t="s">
        <v>706</v>
      </c>
      <c r="BO63" s="232" t="s">
        <v>155</v>
      </c>
      <c r="BP63" s="422">
        <v>6.1412037037037036E-2</v>
      </c>
      <c r="BQ63" s="186">
        <v>163.17016317016325</v>
      </c>
      <c r="BR63" s="232" t="s">
        <v>706</v>
      </c>
      <c r="BS63" s="232" t="s">
        <v>155</v>
      </c>
      <c r="BT63" s="422">
        <v>9.2743055555555565E-2</v>
      </c>
      <c r="BU63" s="186">
        <v>82.381959126145276</v>
      </c>
      <c r="BV63" s="232" t="s">
        <v>706</v>
      </c>
      <c r="BW63" s="232" t="s">
        <v>155</v>
      </c>
      <c r="BX63" s="422">
        <v>7.048611111111111E-2</v>
      </c>
      <c r="BY63" s="186">
        <v>204.54290521592824</v>
      </c>
      <c r="BZ63" s="425" t="s">
        <v>733</v>
      </c>
      <c r="CA63" s="232" t="s">
        <v>169</v>
      </c>
      <c r="CB63" s="422">
        <v>3.7905092592592594E-2</v>
      </c>
      <c r="CC63" s="186">
        <v>312.08858011289612</v>
      </c>
      <c r="CD63" s="425" t="s">
        <v>733</v>
      </c>
      <c r="CE63" s="232" t="s">
        <v>169</v>
      </c>
      <c r="CF63" s="225">
        <v>4.2002314814814812E-2</v>
      </c>
      <c r="CG63" s="192">
        <v>412.54087193460498</v>
      </c>
      <c r="CH63" s="229" t="s">
        <v>777</v>
      </c>
      <c r="CI63" s="229" t="s">
        <v>155</v>
      </c>
      <c r="CJ63" s="107">
        <v>3.4583333333333334E-2</v>
      </c>
      <c r="CK63" s="192">
        <v>560</v>
      </c>
      <c r="CL63" s="281"/>
      <c r="CM63" s="281"/>
      <c r="CN63" s="225"/>
      <c r="CO63" s="80"/>
      <c r="CP63" s="281"/>
      <c r="CQ63" s="281"/>
      <c r="CR63" s="225"/>
      <c r="CS63" s="80"/>
      <c r="CT63" s="281"/>
      <c r="CU63" s="281"/>
      <c r="CV63" s="227"/>
      <c r="CW63" s="80"/>
      <c r="CX63" s="281"/>
      <c r="CY63" s="281"/>
      <c r="CZ63" s="227"/>
      <c r="DA63" s="80"/>
      <c r="DB63" s="281"/>
      <c r="DC63" s="281"/>
      <c r="DD63" s="287"/>
      <c r="DE63" s="289"/>
      <c r="DF63" s="281"/>
      <c r="DG63" s="281"/>
      <c r="DH63" s="287"/>
      <c r="DI63" s="289"/>
    </row>
    <row r="64" spans="1:113" x14ac:dyDescent="0.2">
      <c r="A64" s="207">
        <v>50</v>
      </c>
      <c r="B64" s="7" t="s">
        <v>694</v>
      </c>
      <c r="C64" s="108" t="s">
        <v>9</v>
      </c>
      <c r="D64" s="108" t="s">
        <v>326</v>
      </c>
      <c r="E64" s="200" t="s">
        <v>354</v>
      </c>
      <c r="F64" s="561"/>
      <c r="G64" s="209">
        <v>3570.6090038004959</v>
      </c>
      <c r="H64" s="210">
        <v>3570.6090038004959</v>
      </c>
      <c r="I64" s="211">
        <v>9</v>
      </c>
      <c r="J64" s="223"/>
      <c r="K64" s="223"/>
      <c r="L64" s="429"/>
      <c r="M64" s="186"/>
      <c r="N64" s="284"/>
      <c r="O64" s="298"/>
      <c r="P64" s="300"/>
      <c r="Q64" s="80"/>
      <c r="R64" s="284"/>
      <c r="S64" s="298"/>
      <c r="T64" s="300"/>
      <c r="U64" s="80"/>
      <c r="V64" s="284"/>
      <c r="W64" s="298"/>
      <c r="X64" s="300"/>
      <c r="Y64" s="80"/>
      <c r="Z64" s="288"/>
      <c r="AA64" s="288"/>
      <c r="AB64" s="300"/>
      <c r="AC64" s="80"/>
      <c r="AD64" s="288"/>
      <c r="AE64" s="288"/>
      <c r="AF64" s="300"/>
      <c r="AG64" s="80"/>
      <c r="AH64" s="288"/>
      <c r="AI64" s="288"/>
      <c r="AJ64" s="300"/>
      <c r="AK64" s="80"/>
      <c r="AL64" s="232" t="s">
        <v>361</v>
      </c>
      <c r="AM64" s="232" t="s">
        <v>1</v>
      </c>
      <c r="AN64" s="422">
        <v>4.2789351851851849E-2</v>
      </c>
      <c r="AO64" s="186">
        <v>106.02948652770708</v>
      </c>
      <c r="AP64" s="232" t="s">
        <v>361</v>
      </c>
      <c r="AQ64" s="232" t="s">
        <v>1</v>
      </c>
      <c r="AR64" s="425" t="s">
        <v>352</v>
      </c>
      <c r="AS64" s="186">
        <v>0</v>
      </c>
      <c r="AT64" s="232" t="s">
        <v>361</v>
      </c>
      <c r="AU64" s="232" t="s">
        <v>155</v>
      </c>
      <c r="AV64" s="422">
        <v>9.7048611111111113E-2</v>
      </c>
      <c r="AW64" s="186">
        <v>393.04927751018874</v>
      </c>
      <c r="AX64" s="284"/>
      <c r="AY64" s="284"/>
      <c r="AZ64" s="301"/>
      <c r="BA64" s="80"/>
      <c r="BB64" s="284"/>
      <c r="BC64" s="284"/>
      <c r="BD64" s="300"/>
      <c r="BE64" s="80"/>
      <c r="BF64" s="298"/>
      <c r="BG64" s="298"/>
      <c r="BH64" s="301"/>
      <c r="BI64" s="80"/>
      <c r="BJ64" s="232" t="s">
        <v>707</v>
      </c>
      <c r="BK64" s="232" t="s">
        <v>1</v>
      </c>
      <c r="BL64" s="422">
        <v>2.8715277777777781E-2</v>
      </c>
      <c r="BM64" s="186">
        <v>479.27724449463562</v>
      </c>
      <c r="BN64" s="232" t="s">
        <v>707</v>
      </c>
      <c r="BO64" s="232" t="s">
        <v>1</v>
      </c>
      <c r="BP64" s="422">
        <v>5.1886574074074071E-2</v>
      </c>
      <c r="BQ64" s="186">
        <v>580.55713473564515</v>
      </c>
      <c r="BR64" s="232" t="s">
        <v>707</v>
      </c>
      <c r="BS64" s="232" t="s">
        <v>1</v>
      </c>
      <c r="BT64" s="422">
        <v>7.5046296296296292E-2</v>
      </c>
      <c r="BU64" s="186">
        <v>370.80568720379165</v>
      </c>
      <c r="BV64" s="232" t="s">
        <v>707</v>
      </c>
      <c r="BW64" s="232" t="s">
        <v>1</v>
      </c>
      <c r="BX64" s="422">
        <v>5.8020833333333334E-2</v>
      </c>
      <c r="BY64" s="186">
        <v>667.78242677824289</v>
      </c>
      <c r="BZ64" s="425" t="s">
        <v>707</v>
      </c>
      <c r="CA64" s="232" t="s">
        <v>1</v>
      </c>
      <c r="CB64" s="422">
        <v>3.9189814814814809E-2</v>
      </c>
      <c r="CC64" s="80">
        <v>404.06181015452557</v>
      </c>
      <c r="CD64" s="425" t="s">
        <v>707</v>
      </c>
      <c r="CE64" s="232" t="s">
        <v>1</v>
      </c>
      <c r="CF64" s="424">
        <v>4.221064814814815E-2</v>
      </c>
      <c r="CG64" s="192">
        <v>569.04593639575955</v>
      </c>
      <c r="CH64" s="281"/>
      <c r="CI64" s="281"/>
      <c r="CJ64" s="225"/>
      <c r="CK64" s="80"/>
      <c r="CL64" s="281"/>
      <c r="CM64" s="281"/>
      <c r="CN64" s="225"/>
      <c r="CO64" s="80"/>
      <c r="CP64" s="281"/>
      <c r="CQ64" s="281"/>
      <c r="CR64" s="225"/>
      <c r="CS64" s="80"/>
      <c r="CT64" s="281"/>
      <c r="CU64" s="281"/>
      <c r="CV64" s="227"/>
      <c r="CW64" s="80"/>
      <c r="CX64" s="281"/>
      <c r="CY64" s="281"/>
      <c r="CZ64" s="227"/>
      <c r="DA64" s="80"/>
      <c r="DB64" s="281"/>
      <c r="DC64" s="281"/>
      <c r="DD64" s="287"/>
      <c r="DE64" s="289"/>
      <c r="DF64" s="281"/>
      <c r="DG64" s="281"/>
      <c r="DH64" s="287"/>
      <c r="DI64" s="289"/>
    </row>
    <row r="65" spans="1:113" x14ac:dyDescent="0.2">
      <c r="A65" s="207">
        <v>51</v>
      </c>
      <c r="B65" s="208" t="s">
        <v>358</v>
      </c>
      <c r="C65" s="108" t="s">
        <v>9</v>
      </c>
      <c r="D65" s="108" t="s">
        <v>14</v>
      </c>
      <c r="E65" s="200" t="s">
        <v>363</v>
      </c>
      <c r="F65" s="561"/>
      <c r="G65" s="209">
        <v>3450.5141261771391</v>
      </c>
      <c r="H65" s="210">
        <v>3450.5141261771391</v>
      </c>
      <c r="I65" s="211">
        <v>16</v>
      </c>
      <c r="M65" s="197"/>
      <c r="N65" s="282"/>
      <c r="O65" s="281"/>
      <c r="P65" s="227"/>
      <c r="Q65" s="80"/>
      <c r="R65" s="282" t="s">
        <v>395</v>
      </c>
      <c r="S65" s="281" t="s">
        <v>156</v>
      </c>
      <c r="T65" s="227">
        <v>1.8912037037037036E-2</v>
      </c>
      <c r="U65" s="186">
        <v>214.71502590673578</v>
      </c>
      <c r="V65" s="282" t="s">
        <v>395</v>
      </c>
      <c r="W65" s="281" t="s">
        <v>156</v>
      </c>
      <c r="X65" s="227">
        <v>6.1111111111111116E-2</v>
      </c>
      <c r="Y65" s="186">
        <v>266.60533578656845</v>
      </c>
      <c r="Z65" s="419" t="s">
        <v>220</v>
      </c>
      <c r="AA65" s="419" t="s">
        <v>155</v>
      </c>
      <c r="AB65" s="420">
        <v>2.7581018518518519E-2</v>
      </c>
      <c r="AC65" s="186">
        <v>199.92805755395693</v>
      </c>
      <c r="AD65" s="419"/>
      <c r="AE65" s="419"/>
      <c r="AF65" s="421"/>
      <c r="AG65" s="186"/>
      <c r="AH65" s="419" t="s">
        <v>220</v>
      </c>
      <c r="AI65" s="419" t="s">
        <v>155</v>
      </c>
      <c r="AJ65" s="420">
        <v>5.0219907407407414E-2</v>
      </c>
      <c r="AK65" s="186">
        <v>226.39103554868603</v>
      </c>
      <c r="AL65" s="232" t="s">
        <v>697</v>
      </c>
      <c r="AM65" s="232" t="s">
        <v>169</v>
      </c>
      <c r="AN65" s="422">
        <v>3.2789351851851854E-2</v>
      </c>
      <c r="AO65" s="186">
        <v>373.75506072874487</v>
      </c>
      <c r="AP65" s="232" t="s">
        <v>697</v>
      </c>
      <c r="AQ65" s="232" t="s">
        <v>155</v>
      </c>
      <c r="AR65" s="422">
        <v>6.0428240740740741E-2</v>
      </c>
      <c r="AS65" s="186">
        <v>138.26708507670853</v>
      </c>
      <c r="AT65" s="232" t="s">
        <v>697</v>
      </c>
      <c r="AU65" s="232" t="s">
        <v>169</v>
      </c>
      <c r="AV65" s="422">
        <v>7.9884259259259252E-2</v>
      </c>
      <c r="AW65" s="186">
        <v>441.27351664254707</v>
      </c>
      <c r="AX65" s="423" t="s">
        <v>583</v>
      </c>
      <c r="AY65" s="423" t="s">
        <v>169</v>
      </c>
      <c r="AZ65" s="424">
        <v>1.5474537037037038E-2</v>
      </c>
      <c r="BA65" s="186">
        <v>449.30702598652533</v>
      </c>
      <c r="BB65" s="423" t="s">
        <v>583</v>
      </c>
      <c r="BC65" s="423" t="s">
        <v>169</v>
      </c>
      <c r="BD65" s="424">
        <v>5.2453703703703704E-2</v>
      </c>
      <c r="BE65" s="186">
        <v>237.37822349570203</v>
      </c>
      <c r="BF65" s="423" t="s">
        <v>583</v>
      </c>
      <c r="BG65" s="423" t="s">
        <v>169</v>
      </c>
      <c r="BH65" s="424">
        <v>4.1643518518518517E-2</v>
      </c>
      <c r="BI65" s="186">
        <v>177.35670298436753</v>
      </c>
      <c r="BJ65" s="232" t="s">
        <v>710</v>
      </c>
      <c r="BK65" s="232" t="s">
        <v>155</v>
      </c>
      <c r="BL65" s="422">
        <v>4.4363425925925924E-2</v>
      </c>
      <c r="BM65" s="186">
        <v>10</v>
      </c>
      <c r="BN65" s="232" t="s">
        <v>710</v>
      </c>
      <c r="BO65" s="232" t="s">
        <v>155</v>
      </c>
      <c r="BP65" s="425" t="s">
        <v>352</v>
      </c>
      <c r="BQ65" s="372">
        <v>0</v>
      </c>
      <c r="BR65" s="232" t="s">
        <v>710</v>
      </c>
      <c r="BS65" s="232" t="s">
        <v>155</v>
      </c>
      <c r="BT65" s="422">
        <v>8.2118055555555555E-2</v>
      </c>
      <c r="BU65" s="186">
        <v>233.33333333333343</v>
      </c>
      <c r="BV65" s="232"/>
      <c r="BW65" s="281"/>
      <c r="BX65" s="227"/>
      <c r="BY65" s="186"/>
      <c r="BZ65" s="425" t="s">
        <v>708</v>
      </c>
      <c r="CA65" s="232" t="s">
        <v>155</v>
      </c>
      <c r="CB65" s="422">
        <v>3.7627314814814815E-2</v>
      </c>
      <c r="CC65" s="80">
        <v>125.81187010078384</v>
      </c>
      <c r="CD65" s="425" t="s">
        <v>708</v>
      </c>
      <c r="CE65" s="232" t="s">
        <v>155</v>
      </c>
      <c r="CF65" s="424">
        <v>5.2222222222222225E-2</v>
      </c>
      <c r="CG65" s="192">
        <v>236.68508287292812</v>
      </c>
      <c r="CH65" s="229" t="s">
        <v>776</v>
      </c>
      <c r="CI65" s="229" t="s">
        <v>1</v>
      </c>
      <c r="CJ65" s="386">
        <v>4.9664351851851855E-2</v>
      </c>
      <c r="CK65" s="192">
        <v>119.70677015955147</v>
      </c>
      <c r="CL65" s="281"/>
      <c r="CM65" s="281"/>
      <c r="CN65" s="225"/>
      <c r="CO65" s="80"/>
      <c r="CP65" s="281"/>
      <c r="CQ65" s="281"/>
      <c r="CR65" s="225"/>
      <c r="CS65" s="80"/>
      <c r="CT65" s="281"/>
      <c r="CU65" s="281"/>
      <c r="CV65" s="227"/>
      <c r="CW65" s="80"/>
      <c r="CX65" s="281"/>
      <c r="CY65" s="281"/>
      <c r="CZ65" s="227"/>
      <c r="DA65" s="80"/>
      <c r="DB65" s="281"/>
      <c r="DC65" s="281"/>
      <c r="DD65" s="287"/>
      <c r="DE65" s="289"/>
      <c r="DF65" s="281"/>
      <c r="DG65" s="281"/>
      <c r="DH65" s="287"/>
      <c r="DI65" s="289"/>
    </row>
    <row r="66" spans="1:113" x14ac:dyDescent="0.2">
      <c r="A66" s="207">
        <v>52</v>
      </c>
      <c r="B66" s="20" t="s">
        <v>373</v>
      </c>
      <c r="C66" s="370" t="s">
        <v>9</v>
      </c>
      <c r="D66" s="371" t="s">
        <v>367</v>
      </c>
      <c r="E66" s="367"/>
      <c r="F66" s="561"/>
      <c r="G66" s="209">
        <v>3402.4611726871753</v>
      </c>
      <c r="H66" s="210">
        <v>3402.4611726871753</v>
      </c>
      <c r="I66" s="211">
        <v>5</v>
      </c>
      <c r="J66" s="199"/>
      <c r="K66" s="199"/>
      <c r="L66" s="199"/>
      <c r="M66" s="213"/>
      <c r="N66" s="199"/>
      <c r="O66" s="199"/>
      <c r="P66" s="199"/>
      <c r="Q66" s="213"/>
      <c r="R66" s="199"/>
      <c r="S66" s="199"/>
      <c r="T66" s="199"/>
      <c r="U66" s="213"/>
      <c r="V66" s="282"/>
      <c r="W66" s="281"/>
      <c r="X66" s="227"/>
      <c r="Y66" s="80"/>
      <c r="Z66" s="419" t="s">
        <v>365</v>
      </c>
      <c r="AA66" s="419" t="s">
        <v>0</v>
      </c>
      <c r="AB66" s="420">
        <v>1.9710648148148147E-2</v>
      </c>
      <c r="AC66" s="186">
        <v>729.10447761194018</v>
      </c>
      <c r="AD66" s="419" t="s">
        <v>365</v>
      </c>
      <c r="AE66" s="419" t="s">
        <v>0</v>
      </c>
      <c r="AF66" s="421" t="s">
        <v>352</v>
      </c>
      <c r="AG66" s="426">
        <v>0</v>
      </c>
      <c r="AH66" s="419"/>
      <c r="AI66" s="419"/>
      <c r="AJ66" s="421"/>
      <c r="AK66" s="186"/>
      <c r="AL66" s="232" t="s">
        <v>698</v>
      </c>
      <c r="AM66" s="232" t="s">
        <v>0</v>
      </c>
      <c r="AN66" s="422">
        <v>2.8240740740740736E-2</v>
      </c>
      <c r="AO66" s="186">
        <v>902.12765957446823</v>
      </c>
      <c r="AP66" s="232" t="s">
        <v>698</v>
      </c>
      <c r="AQ66" s="232" t="s">
        <v>0</v>
      </c>
      <c r="AR66" s="422">
        <v>4.3773148148148144E-2</v>
      </c>
      <c r="AS66" s="186">
        <v>882.22996515679449</v>
      </c>
      <c r="AT66" s="232" t="s">
        <v>698</v>
      </c>
      <c r="AU66" s="232" t="s">
        <v>0</v>
      </c>
      <c r="AV66" s="422">
        <v>8.9027777777777775E-2</v>
      </c>
      <c r="AW66" s="186">
        <v>888.99907034397268</v>
      </c>
      <c r="AX66" s="281"/>
      <c r="AY66" s="281"/>
      <c r="AZ66" s="225"/>
      <c r="BA66" s="430"/>
      <c r="BB66" s="281"/>
      <c r="BC66" s="281"/>
      <c r="BD66" s="227"/>
      <c r="BE66" s="430"/>
      <c r="BF66" s="281"/>
      <c r="BG66" s="281"/>
      <c r="BH66" s="225"/>
      <c r="BI66" s="80"/>
      <c r="BJ66" s="281"/>
      <c r="BK66" s="281"/>
      <c r="BL66" s="227"/>
      <c r="BM66" s="235"/>
      <c r="BN66" s="281"/>
      <c r="BO66" s="281"/>
      <c r="BP66" s="225"/>
      <c r="BQ66" s="80"/>
      <c r="BR66" s="281"/>
      <c r="BS66" s="281"/>
      <c r="BT66" s="225"/>
      <c r="BU66" s="80"/>
      <c r="BV66" s="281"/>
      <c r="BW66" s="281"/>
      <c r="BX66" s="227"/>
      <c r="BY66" s="80"/>
      <c r="BZ66" s="281"/>
      <c r="CA66" s="281"/>
      <c r="CB66" s="225"/>
      <c r="CC66" s="80"/>
      <c r="CD66" s="281"/>
      <c r="CE66" s="281"/>
      <c r="CF66" s="225"/>
      <c r="CG66" s="80"/>
      <c r="CH66" s="281"/>
      <c r="CI66" s="281"/>
      <c r="CJ66" s="225"/>
      <c r="CK66" s="80"/>
      <c r="CL66" s="281"/>
      <c r="CM66" s="281"/>
      <c r="CN66" s="225"/>
      <c r="CO66" s="80"/>
      <c r="CP66" s="281"/>
      <c r="CQ66" s="281"/>
      <c r="CR66" s="225"/>
      <c r="CS66" s="80"/>
      <c r="CT66" s="281"/>
      <c r="CU66" s="281"/>
      <c r="CV66" s="227"/>
      <c r="CW66" s="80"/>
      <c r="CX66" s="281"/>
      <c r="CY66" s="281"/>
      <c r="CZ66" s="227"/>
      <c r="DA66" s="80"/>
      <c r="DB66" s="281"/>
      <c r="DC66" s="281"/>
      <c r="DD66" s="287"/>
      <c r="DE66" s="289"/>
      <c r="DF66" s="281"/>
      <c r="DG66" s="281"/>
      <c r="DH66" s="287"/>
      <c r="DI66" s="289"/>
    </row>
    <row r="67" spans="1:113" x14ac:dyDescent="0.2">
      <c r="A67" s="207">
        <v>53</v>
      </c>
      <c r="B67" s="20" t="s">
        <v>202</v>
      </c>
      <c r="C67" s="370" t="s">
        <v>9</v>
      </c>
      <c r="D67" s="371" t="s">
        <v>71</v>
      </c>
      <c r="E67" s="200" t="s">
        <v>353</v>
      </c>
      <c r="F67" s="562"/>
      <c r="G67" s="209">
        <v>3313.9173862884677</v>
      </c>
      <c r="H67" s="210">
        <v>3313.9173862884677</v>
      </c>
      <c r="I67" s="211">
        <v>9</v>
      </c>
      <c r="J67" s="199"/>
      <c r="K67" s="199"/>
      <c r="L67" s="199"/>
      <c r="M67" s="213"/>
      <c r="N67" s="199"/>
      <c r="O67" s="199"/>
      <c r="P67" s="199"/>
      <c r="Q67" s="213"/>
      <c r="R67" s="199"/>
      <c r="S67" s="199"/>
      <c r="T67" s="199"/>
      <c r="U67" s="213"/>
      <c r="V67" s="282"/>
      <c r="W67" s="281"/>
      <c r="X67" s="227"/>
      <c r="Y67" s="80"/>
      <c r="Z67" s="419" t="s">
        <v>556</v>
      </c>
      <c r="AA67" s="419" t="s">
        <v>155</v>
      </c>
      <c r="AB67" s="420">
        <v>3.1643518518518522E-2</v>
      </c>
      <c r="AC67" s="186">
        <v>23.165467625899105</v>
      </c>
      <c r="AD67" s="419" t="s">
        <v>556</v>
      </c>
      <c r="AE67" s="419" t="s">
        <v>155</v>
      </c>
      <c r="AF67" s="420">
        <v>4.854166666666667E-2</v>
      </c>
      <c r="AG67" s="186">
        <v>325.00915415598672</v>
      </c>
      <c r="AH67" s="419" t="s">
        <v>556</v>
      </c>
      <c r="AI67" s="419" t="s">
        <v>155</v>
      </c>
      <c r="AJ67" s="420">
        <v>4.148148148148148E-2</v>
      </c>
      <c r="AK67" s="186">
        <v>430.60278207109741</v>
      </c>
      <c r="AL67" s="232" t="s">
        <v>393</v>
      </c>
      <c r="AM67" s="232" t="s">
        <v>169</v>
      </c>
      <c r="AN67" s="422">
        <v>2.9861111111111113E-2</v>
      </c>
      <c r="AO67" s="186">
        <v>458.25910931174099</v>
      </c>
      <c r="AP67" s="232" t="s">
        <v>393</v>
      </c>
      <c r="AQ67" s="232" t="s">
        <v>155</v>
      </c>
      <c r="AR67" s="422">
        <v>4.2534722222222217E-2</v>
      </c>
      <c r="AS67" s="186">
        <v>553.33682008368214</v>
      </c>
      <c r="AT67" s="232" t="s">
        <v>393</v>
      </c>
      <c r="AU67" s="232" t="s">
        <v>169</v>
      </c>
      <c r="AV67" s="422">
        <v>6.5949074074074077E-2</v>
      </c>
      <c r="AW67" s="186">
        <v>632.93777134587549</v>
      </c>
      <c r="AX67" s="423" t="s">
        <v>654</v>
      </c>
      <c r="AY67" s="423" t="s">
        <v>155</v>
      </c>
      <c r="AZ67" s="424">
        <v>1.5856481481481482E-2</v>
      </c>
      <c r="BA67" s="186">
        <v>321.82440136830104</v>
      </c>
      <c r="BB67" s="423" t="s">
        <v>654</v>
      </c>
      <c r="BC67" s="423" t="s">
        <v>155</v>
      </c>
      <c r="BD67" s="424">
        <v>4.7037037037037037E-2</v>
      </c>
      <c r="BE67" s="186">
        <v>456.75712347354147</v>
      </c>
      <c r="BF67" s="423" t="s">
        <v>654</v>
      </c>
      <c r="BG67" s="423" t="s">
        <v>155</v>
      </c>
      <c r="BH67" s="424">
        <v>4.8171296296296295E-2</v>
      </c>
      <c r="BI67" s="186">
        <v>112.02475685234315</v>
      </c>
      <c r="BJ67" s="281"/>
      <c r="BK67" s="281"/>
      <c r="BL67" s="227"/>
      <c r="BM67" s="235"/>
      <c r="BN67" s="281"/>
      <c r="BO67" s="281"/>
      <c r="BP67" s="225"/>
      <c r="BQ67" s="80"/>
      <c r="BR67" s="281"/>
      <c r="BS67" s="281"/>
      <c r="BT67" s="225"/>
      <c r="BU67" s="80"/>
      <c r="BV67" s="281"/>
      <c r="BW67" s="281"/>
      <c r="BX67" s="227"/>
      <c r="BY67" s="80"/>
      <c r="BZ67" s="281"/>
      <c r="CA67" s="281"/>
      <c r="CB67" s="225"/>
      <c r="CC67" s="80"/>
      <c r="CD67" s="281"/>
      <c r="CE67" s="281"/>
      <c r="CF67" s="225"/>
      <c r="CG67" s="80"/>
      <c r="CH67" s="281"/>
      <c r="CI67" s="281"/>
      <c r="CJ67" s="225"/>
      <c r="CK67" s="80"/>
      <c r="CL67" s="281"/>
      <c r="CM67" s="281"/>
      <c r="CN67" s="225"/>
      <c r="CO67" s="80"/>
      <c r="CP67" s="281"/>
      <c r="CQ67" s="281"/>
      <c r="CR67" s="225"/>
      <c r="CS67" s="80"/>
      <c r="CT67" s="281"/>
      <c r="CU67" s="281"/>
      <c r="CV67" s="227"/>
      <c r="CW67" s="80"/>
      <c r="CX67" s="281"/>
      <c r="CY67" s="281"/>
      <c r="CZ67" s="227"/>
      <c r="DA67" s="80"/>
      <c r="DB67" s="281"/>
      <c r="DC67" s="281"/>
      <c r="DD67" s="287"/>
      <c r="DE67" s="289"/>
      <c r="DF67" s="281"/>
      <c r="DG67" s="281"/>
      <c r="DH67" s="287"/>
      <c r="DI67" s="289"/>
    </row>
    <row r="68" spans="1:113" x14ac:dyDescent="0.2">
      <c r="A68" s="207">
        <v>54</v>
      </c>
      <c r="B68" s="369" t="s">
        <v>235</v>
      </c>
      <c r="C68" s="370" t="s">
        <v>9</v>
      </c>
      <c r="D68" s="371" t="s">
        <v>351</v>
      </c>
      <c r="E68" s="367"/>
      <c r="F68" s="562"/>
      <c r="G68" s="209">
        <v>3232.1604239981052</v>
      </c>
      <c r="H68" s="210">
        <v>3232.1604239981052</v>
      </c>
      <c r="I68" s="211">
        <v>9</v>
      </c>
      <c r="J68" s="199"/>
      <c r="K68" s="199"/>
      <c r="L68" s="199"/>
      <c r="M68" s="213"/>
      <c r="N68" s="199"/>
      <c r="O68" s="199"/>
      <c r="P68" s="199"/>
      <c r="Q68" s="213"/>
      <c r="R68" s="199"/>
      <c r="S68" s="199"/>
      <c r="T68" s="199"/>
      <c r="U68" s="213"/>
      <c r="V68" s="282"/>
      <c r="W68" s="281"/>
      <c r="X68" s="227"/>
      <c r="Y68" s="80"/>
      <c r="Z68" s="419" t="s">
        <v>562</v>
      </c>
      <c r="AA68" s="419" t="s">
        <v>1</v>
      </c>
      <c r="AB68" s="420">
        <v>2.4930555555555553E-2</v>
      </c>
      <c r="AC68" s="186">
        <v>255.85023400936055</v>
      </c>
      <c r="AD68" s="419" t="s">
        <v>562</v>
      </c>
      <c r="AE68" s="419" t="s">
        <v>1</v>
      </c>
      <c r="AF68" s="420">
        <v>5.0706018518518518E-2</v>
      </c>
      <c r="AG68" s="186">
        <v>354.95559502664287</v>
      </c>
      <c r="AH68" s="419" t="s">
        <v>562</v>
      </c>
      <c r="AI68" s="419" t="s">
        <v>1</v>
      </c>
      <c r="AJ68" s="420">
        <v>4.5138888888888888E-2</v>
      </c>
      <c r="AK68" s="186">
        <v>600.96061479346781</v>
      </c>
      <c r="AL68" s="232" t="s">
        <v>698</v>
      </c>
      <c r="AM68" s="232" t="s">
        <v>0</v>
      </c>
      <c r="AN68" s="422">
        <v>4.4247685185185182E-2</v>
      </c>
      <c r="AO68" s="186">
        <v>166.48936170212781</v>
      </c>
      <c r="AP68" s="232" t="s">
        <v>698</v>
      </c>
      <c r="AQ68" s="232" t="s">
        <v>0</v>
      </c>
      <c r="AR68" s="422">
        <v>6.9016203703703705E-2</v>
      </c>
      <c r="AS68" s="186">
        <v>122.29965156794422</v>
      </c>
      <c r="AT68" s="232" t="s">
        <v>698</v>
      </c>
      <c r="AU68" s="232" t="s">
        <v>0</v>
      </c>
      <c r="AV68" s="422">
        <v>0.11376157407407407</v>
      </c>
      <c r="AW68" s="186">
        <v>524.77533312674302</v>
      </c>
      <c r="AX68" s="281"/>
      <c r="AY68" s="281"/>
      <c r="AZ68" s="225"/>
      <c r="BA68" s="80"/>
      <c r="BB68" s="281"/>
      <c r="BC68" s="281"/>
      <c r="BD68" s="227"/>
      <c r="BE68" s="80"/>
      <c r="BF68" s="281"/>
      <c r="BG68" s="281"/>
      <c r="BH68" s="225"/>
      <c r="BI68" s="80"/>
      <c r="BJ68" s="232" t="s">
        <v>711</v>
      </c>
      <c r="BK68" s="232" t="s">
        <v>1</v>
      </c>
      <c r="BL68" s="422">
        <v>2.6504629629629628E-2</v>
      </c>
      <c r="BM68" s="186">
        <v>565.55618294748729</v>
      </c>
      <c r="BN68" s="232" t="s">
        <v>711</v>
      </c>
      <c r="BO68" s="232" t="s">
        <v>1</v>
      </c>
      <c r="BP68" s="422">
        <v>4.8796296296296303E-2</v>
      </c>
      <c r="BQ68" s="186">
        <v>641.2734508243318</v>
      </c>
      <c r="BR68" s="232" t="s">
        <v>711</v>
      </c>
      <c r="BS68" s="232" t="s">
        <v>1</v>
      </c>
      <c r="BT68" s="425" t="s">
        <v>352</v>
      </c>
      <c r="BU68" s="186">
        <v>0</v>
      </c>
      <c r="BV68" s="232"/>
      <c r="BW68" s="281"/>
      <c r="BX68" s="227"/>
      <c r="BY68" s="80"/>
      <c r="BZ68" s="281"/>
      <c r="CA68" s="281"/>
      <c r="CB68" s="225"/>
      <c r="CC68" s="80"/>
      <c r="CD68" s="281"/>
      <c r="CE68" s="281"/>
      <c r="CF68" s="225"/>
      <c r="CG68" s="80"/>
      <c r="CH68" s="281"/>
      <c r="CI68" s="281"/>
      <c r="CJ68" s="225"/>
      <c r="CK68" s="80"/>
      <c r="CL68" s="281"/>
      <c r="CM68" s="281"/>
      <c r="CN68" s="225"/>
      <c r="CO68" s="80"/>
      <c r="CP68" s="281"/>
      <c r="CQ68" s="281"/>
      <c r="CR68" s="225"/>
      <c r="CS68" s="80"/>
      <c r="CT68" s="281"/>
      <c r="CU68" s="281"/>
      <c r="CV68" s="227"/>
      <c r="CW68" s="80"/>
      <c r="CX68" s="281"/>
      <c r="CY68" s="281"/>
      <c r="CZ68" s="227"/>
      <c r="DA68" s="80"/>
      <c r="DB68" s="281"/>
      <c r="DC68" s="281"/>
      <c r="DD68" s="287"/>
      <c r="DE68" s="289"/>
      <c r="DF68" s="281"/>
      <c r="DG68" s="281"/>
      <c r="DH68" s="287"/>
      <c r="DI68" s="289"/>
    </row>
    <row r="69" spans="1:113" x14ac:dyDescent="0.2">
      <c r="A69" s="207">
        <v>55</v>
      </c>
      <c r="B69" s="208" t="s">
        <v>145</v>
      </c>
      <c r="C69" s="108" t="s">
        <v>9</v>
      </c>
      <c r="D69" s="108" t="s">
        <v>64</v>
      </c>
      <c r="E69" s="200" t="s">
        <v>354</v>
      </c>
      <c r="F69" s="561"/>
      <c r="G69" s="209">
        <v>3204.8397396137502</v>
      </c>
      <c r="H69" s="210">
        <v>3204.8397396137502</v>
      </c>
      <c r="I69" s="211">
        <v>6</v>
      </c>
      <c r="M69" s="197"/>
      <c r="N69" s="282"/>
      <c r="O69" s="281"/>
      <c r="P69" s="227"/>
      <c r="Q69" s="80"/>
      <c r="R69" s="282"/>
      <c r="S69" s="281"/>
      <c r="T69" s="227"/>
      <c r="U69" s="80"/>
      <c r="V69" s="282"/>
      <c r="W69" s="281"/>
      <c r="X69" s="227"/>
      <c r="Y69" s="80"/>
      <c r="Z69" s="226"/>
      <c r="AA69" s="226"/>
      <c r="AB69" s="227"/>
      <c r="AC69" s="80"/>
      <c r="AD69" s="226"/>
      <c r="AE69" s="226"/>
      <c r="AF69" s="232"/>
      <c r="AG69" s="235"/>
      <c r="AH69" s="226"/>
      <c r="AI69" s="226"/>
      <c r="AJ69" s="232"/>
      <c r="AK69" s="80"/>
      <c r="AL69" s="232" t="s">
        <v>361</v>
      </c>
      <c r="AM69" s="232" t="s">
        <v>1</v>
      </c>
      <c r="AN69" s="422">
        <v>3.155092592592592E-2</v>
      </c>
      <c r="AO69" s="186">
        <v>540.43721403152017</v>
      </c>
      <c r="AP69" s="232" t="s">
        <v>361</v>
      </c>
      <c r="AQ69" s="232" t="s">
        <v>1</v>
      </c>
      <c r="AR69" s="422">
        <v>5.7048611111111112E-2</v>
      </c>
      <c r="AS69" s="186">
        <v>353.54085603112833</v>
      </c>
      <c r="AT69" s="232" t="s">
        <v>361</v>
      </c>
      <c r="AU69" s="232" t="s">
        <v>155</v>
      </c>
      <c r="AV69" s="422">
        <v>8.020833333333334E-2</v>
      </c>
      <c r="AW69" s="186">
        <v>630.24824008892165</v>
      </c>
      <c r="AX69" s="423" t="s">
        <v>388</v>
      </c>
      <c r="AY69" s="423" t="s">
        <v>1</v>
      </c>
      <c r="AZ69" s="424">
        <v>2.0081018518518519E-2</v>
      </c>
      <c r="BA69" s="186">
        <v>525.16640253565765</v>
      </c>
      <c r="BB69" s="423" t="s">
        <v>388</v>
      </c>
      <c r="BC69" s="423" t="s">
        <v>1</v>
      </c>
      <c r="BD69" s="424">
        <v>5.6608796296296303E-2</v>
      </c>
      <c r="BE69" s="186">
        <v>518.11085972850663</v>
      </c>
      <c r="BF69" s="423" t="s">
        <v>388</v>
      </c>
      <c r="BG69" s="423" t="s">
        <v>1</v>
      </c>
      <c r="BH69" s="424">
        <v>3.9317129629629625E-2</v>
      </c>
      <c r="BI69" s="186">
        <v>637.33616719801614</v>
      </c>
      <c r="BJ69" s="281"/>
      <c r="BK69" s="281"/>
      <c r="BL69" s="227"/>
      <c r="BM69" s="235"/>
      <c r="BN69" s="281"/>
      <c r="BO69" s="281"/>
      <c r="BP69" s="225"/>
      <c r="BQ69" s="80"/>
      <c r="BR69" s="281"/>
      <c r="BS69" s="281"/>
      <c r="BT69" s="225"/>
      <c r="BU69" s="80"/>
      <c r="BV69" s="281"/>
      <c r="BW69" s="281"/>
      <c r="BX69" s="227"/>
      <c r="BY69" s="80"/>
      <c r="BZ69" s="281"/>
      <c r="CA69" s="281"/>
      <c r="CB69" s="225"/>
      <c r="CC69" s="80"/>
      <c r="CD69" s="281"/>
      <c r="CE69" s="281"/>
      <c r="CF69" s="225"/>
      <c r="CG69" s="80"/>
      <c r="CH69" s="281"/>
      <c r="CI69" s="281"/>
      <c r="CJ69" s="225"/>
      <c r="CK69" s="80"/>
      <c r="CL69" s="281"/>
      <c r="CM69" s="281"/>
      <c r="CN69" s="225"/>
      <c r="CO69" s="80"/>
      <c r="CP69" s="281"/>
      <c r="CQ69" s="281"/>
      <c r="CR69" s="225"/>
      <c r="CS69" s="80"/>
      <c r="CT69" s="281"/>
      <c r="CU69" s="281"/>
      <c r="CV69" s="227"/>
      <c r="CW69" s="80"/>
      <c r="CX69" s="281"/>
      <c r="CY69" s="281"/>
      <c r="CZ69" s="227"/>
      <c r="DA69" s="80"/>
      <c r="DB69" s="281"/>
      <c r="DC69" s="281"/>
      <c r="DD69" s="287"/>
      <c r="DE69" s="289"/>
      <c r="DF69" s="281"/>
      <c r="DG69" s="281"/>
      <c r="DH69" s="287"/>
      <c r="DI69" s="289"/>
    </row>
    <row r="70" spans="1:113" x14ac:dyDescent="0.2">
      <c r="A70" s="207">
        <v>56</v>
      </c>
      <c r="B70" s="7" t="s">
        <v>686</v>
      </c>
      <c r="C70" s="108" t="s">
        <v>128</v>
      </c>
      <c r="D70" s="108" t="s">
        <v>611</v>
      </c>
      <c r="E70" s="399"/>
      <c r="F70" s="561"/>
      <c r="G70" s="209">
        <v>3132.9308013326199</v>
      </c>
      <c r="H70" s="210">
        <v>3132.9308013326199</v>
      </c>
      <c r="I70" s="211">
        <v>3</v>
      </c>
      <c r="J70" s="223"/>
      <c r="K70" s="223"/>
      <c r="L70" s="429"/>
      <c r="M70" s="186"/>
      <c r="N70" s="284"/>
      <c r="O70" s="298"/>
      <c r="P70" s="300"/>
      <c r="Q70" s="80"/>
      <c r="R70" s="284"/>
      <c r="S70" s="298"/>
      <c r="T70" s="300"/>
      <c r="U70" s="80"/>
      <c r="V70" s="284"/>
      <c r="W70" s="298"/>
      <c r="X70" s="300"/>
      <c r="Y70" s="80"/>
      <c r="Z70" s="288"/>
      <c r="AA70" s="288"/>
      <c r="AB70" s="300"/>
      <c r="AC70" s="80"/>
      <c r="AD70" s="288"/>
      <c r="AE70" s="288"/>
      <c r="AF70" s="300"/>
      <c r="AG70" s="80"/>
      <c r="AH70" s="288"/>
      <c r="AI70" s="288"/>
      <c r="AJ70" s="300"/>
      <c r="AK70" s="80"/>
      <c r="AL70" s="232" t="s">
        <v>698</v>
      </c>
      <c r="AM70" s="232" t="s">
        <v>0</v>
      </c>
      <c r="AN70" s="422">
        <v>2.5833333333333333E-2</v>
      </c>
      <c r="AO70" s="186">
        <v>1012.7659574468084</v>
      </c>
      <c r="AP70" s="232" t="s">
        <v>698</v>
      </c>
      <c r="AQ70" s="232" t="s">
        <v>0</v>
      </c>
      <c r="AR70" s="422">
        <v>3.7430555555555557E-2</v>
      </c>
      <c r="AS70" s="186">
        <v>1073.1707317073171</v>
      </c>
      <c r="AT70" s="232" t="s">
        <v>698</v>
      </c>
      <c r="AU70" s="232" t="s">
        <v>0</v>
      </c>
      <c r="AV70" s="422">
        <v>7.829861111111111E-2</v>
      </c>
      <c r="AW70" s="186">
        <v>1046.9941121784939</v>
      </c>
      <c r="AX70" s="284"/>
      <c r="AY70" s="284"/>
      <c r="AZ70" s="301"/>
      <c r="BA70" s="80"/>
      <c r="BB70" s="284"/>
      <c r="BC70" s="284"/>
      <c r="BD70" s="300"/>
      <c r="BE70" s="80"/>
      <c r="BF70" s="298"/>
      <c r="BG70" s="298"/>
      <c r="BH70" s="301"/>
      <c r="BI70" s="80"/>
      <c r="BJ70" s="281"/>
      <c r="BK70" s="281"/>
      <c r="BL70" s="227"/>
      <c r="BM70" s="235"/>
      <c r="BN70" s="281"/>
      <c r="BO70" s="281"/>
      <c r="BP70" s="225"/>
      <c r="BQ70" s="80"/>
      <c r="BR70" s="281"/>
      <c r="BS70" s="281"/>
      <c r="BT70" s="225"/>
      <c r="BU70" s="80"/>
      <c r="BV70" s="281"/>
      <c r="BW70" s="281"/>
      <c r="BX70" s="227"/>
      <c r="BY70" s="80"/>
      <c r="BZ70" s="281"/>
      <c r="CA70" s="281"/>
      <c r="CB70" s="225"/>
      <c r="CC70" s="80"/>
      <c r="CD70" s="281"/>
      <c r="CE70" s="281"/>
      <c r="CF70" s="225"/>
      <c r="CG70" s="80"/>
      <c r="CH70" s="281"/>
      <c r="CI70" s="281"/>
      <c r="CJ70" s="225"/>
      <c r="CK70" s="80"/>
      <c r="CL70" s="281"/>
      <c r="CM70" s="281"/>
      <c r="CN70" s="225"/>
      <c r="CO70" s="80"/>
      <c r="CP70" s="281"/>
      <c r="CQ70" s="281"/>
      <c r="CR70" s="225"/>
      <c r="CS70" s="80"/>
      <c r="CT70" s="281"/>
      <c r="CU70" s="281"/>
      <c r="CV70" s="227"/>
      <c r="CW70" s="80"/>
      <c r="CX70" s="281"/>
      <c r="CY70" s="281"/>
      <c r="CZ70" s="227"/>
      <c r="DA70" s="80"/>
      <c r="DB70" s="281"/>
      <c r="DC70" s="281"/>
      <c r="DD70" s="287"/>
      <c r="DE70" s="289"/>
      <c r="DF70" s="281"/>
      <c r="DG70" s="281"/>
      <c r="DH70" s="287"/>
      <c r="DI70" s="289"/>
    </row>
    <row r="71" spans="1:113" x14ac:dyDescent="0.2">
      <c r="A71" s="207">
        <v>57</v>
      </c>
      <c r="B71" s="208" t="s">
        <v>29</v>
      </c>
      <c r="C71" s="108" t="s">
        <v>9</v>
      </c>
      <c r="D71" s="108" t="s">
        <v>30</v>
      </c>
      <c r="E71" s="200" t="s">
        <v>354</v>
      </c>
      <c r="F71" s="561"/>
      <c r="G71" s="209">
        <v>2836.5484378415513</v>
      </c>
      <c r="H71" s="210">
        <v>2836.5484378415513</v>
      </c>
      <c r="I71" s="211">
        <v>4</v>
      </c>
      <c r="J71" s="282" t="s">
        <v>361</v>
      </c>
      <c r="K71" s="281" t="s">
        <v>1</v>
      </c>
      <c r="L71" s="216">
        <v>2.6006944444444447E-2</v>
      </c>
      <c r="M71" s="186">
        <v>790.27027027027032</v>
      </c>
      <c r="N71" s="282"/>
      <c r="O71" s="281"/>
      <c r="P71" s="227"/>
      <c r="Q71" s="80"/>
      <c r="R71" s="282"/>
      <c r="S71" s="281"/>
      <c r="T71" s="227"/>
      <c r="U71" s="80"/>
      <c r="V71" s="282"/>
      <c r="W71" s="281"/>
      <c r="X71" s="227"/>
      <c r="Y71" s="80"/>
      <c r="Z71" s="282"/>
      <c r="AA71" s="281"/>
      <c r="AB71" s="227"/>
      <c r="AC71" s="80"/>
      <c r="AD71" s="282"/>
      <c r="AE71" s="282"/>
      <c r="AF71" s="227"/>
      <c r="AG71" s="235"/>
      <c r="AH71" s="282"/>
      <c r="AI71" s="282"/>
      <c r="AJ71" s="227"/>
      <c r="AK71" s="80"/>
      <c r="AL71" s="232" t="s">
        <v>361</v>
      </c>
      <c r="AM71" s="232" t="s">
        <v>1</v>
      </c>
      <c r="AN71" s="422">
        <v>2.6203703703703705E-2</v>
      </c>
      <c r="AO71" s="186">
        <v>747.12760549059487</v>
      </c>
      <c r="AP71" s="232" t="s">
        <v>361</v>
      </c>
      <c r="AQ71" s="232" t="s">
        <v>1</v>
      </c>
      <c r="AR71" s="422">
        <v>4.9699074074074069E-2</v>
      </c>
      <c r="AS71" s="186">
        <v>534.73411154345013</v>
      </c>
      <c r="AT71" s="232" t="s">
        <v>361</v>
      </c>
      <c r="AU71" s="232" t="s">
        <v>155</v>
      </c>
      <c r="AV71" s="422">
        <v>7.0682870370370368E-2</v>
      </c>
      <c r="AW71" s="186">
        <v>764.41645053723607</v>
      </c>
      <c r="AX71" s="281"/>
      <c r="AY71" s="281"/>
      <c r="AZ71" s="225"/>
      <c r="BA71" s="430"/>
      <c r="BB71" s="281"/>
      <c r="BC71" s="281"/>
      <c r="BD71" s="227"/>
      <c r="BE71" s="430"/>
      <c r="BF71" s="281"/>
      <c r="BG71" s="281"/>
      <c r="BH71" s="225"/>
      <c r="BI71" s="80"/>
      <c r="BJ71" s="281"/>
      <c r="BK71" s="281"/>
      <c r="BL71" s="227"/>
      <c r="BM71" s="235"/>
      <c r="BN71" s="281"/>
      <c r="BO71" s="281"/>
      <c r="BP71" s="225"/>
      <c r="BQ71" s="80"/>
      <c r="BR71" s="281"/>
      <c r="BS71" s="281"/>
      <c r="BT71" s="225"/>
      <c r="BU71" s="80"/>
      <c r="BV71" s="281"/>
      <c r="BW71" s="281"/>
      <c r="BX71" s="227"/>
      <c r="BY71" s="80"/>
      <c r="BZ71" s="281"/>
      <c r="CA71" s="281"/>
      <c r="CB71" s="225"/>
      <c r="CC71" s="80"/>
      <c r="CD71" s="281"/>
      <c r="CE71" s="281"/>
      <c r="CF71" s="225"/>
      <c r="CG71" s="80"/>
      <c r="CH71" s="281"/>
      <c r="CI71" s="281"/>
      <c r="CJ71" s="225"/>
      <c r="CK71" s="80"/>
      <c r="CL71" s="281"/>
      <c r="CM71" s="281"/>
      <c r="CN71" s="225"/>
      <c r="CO71" s="80"/>
      <c r="CP71" s="281"/>
      <c r="CQ71" s="281"/>
      <c r="CR71" s="225"/>
      <c r="CS71" s="80"/>
      <c r="CT71" s="281"/>
      <c r="CU71" s="281"/>
      <c r="CV71" s="227"/>
      <c r="CW71" s="80"/>
      <c r="CX71" s="281"/>
      <c r="CY71" s="281"/>
      <c r="CZ71" s="227"/>
      <c r="DA71" s="80"/>
      <c r="DB71" s="281"/>
      <c r="DC71" s="281"/>
      <c r="DD71" s="287"/>
      <c r="DE71" s="289"/>
      <c r="DF71" s="281"/>
      <c r="DG71" s="281"/>
      <c r="DH71" s="287"/>
      <c r="DI71" s="289"/>
    </row>
    <row r="72" spans="1:113" x14ac:dyDescent="0.2">
      <c r="A72" s="207">
        <v>58</v>
      </c>
      <c r="B72" s="20" t="s">
        <v>268</v>
      </c>
      <c r="C72" s="370" t="s">
        <v>9</v>
      </c>
      <c r="D72" s="371" t="s">
        <v>212</v>
      </c>
      <c r="E72" s="200" t="s">
        <v>354</v>
      </c>
      <c r="F72" s="561"/>
      <c r="G72" s="209">
        <v>2808.3889012690756</v>
      </c>
      <c r="H72" s="210">
        <v>2808.3889012690756</v>
      </c>
      <c r="I72" s="211">
        <v>9</v>
      </c>
      <c r="J72" s="199"/>
      <c r="K72" s="199"/>
      <c r="L72" s="199"/>
      <c r="M72" s="213"/>
      <c r="N72" s="199"/>
      <c r="O72" s="199"/>
      <c r="P72" s="199"/>
      <c r="Q72" s="213"/>
      <c r="R72" s="199"/>
      <c r="S72" s="199"/>
      <c r="T72" s="199"/>
      <c r="U72" s="213"/>
      <c r="V72" s="282"/>
      <c r="W72" s="281"/>
      <c r="X72" s="227"/>
      <c r="Y72" s="80"/>
      <c r="Z72" s="419" t="s">
        <v>388</v>
      </c>
      <c r="AA72" s="419" t="s">
        <v>1</v>
      </c>
      <c r="AB72" s="420">
        <v>3.8090277777777778E-2</v>
      </c>
      <c r="AC72" s="186">
        <v>10</v>
      </c>
      <c r="AD72" s="419" t="s">
        <v>388</v>
      </c>
      <c r="AE72" s="419" t="s">
        <v>1</v>
      </c>
      <c r="AF72" s="420">
        <v>5.3645833333333337E-2</v>
      </c>
      <c r="AG72" s="186">
        <v>282.77087033747767</v>
      </c>
      <c r="AH72" s="419" t="s">
        <v>388</v>
      </c>
      <c r="AI72" s="419" t="s">
        <v>1</v>
      </c>
      <c r="AJ72" s="420">
        <v>4.7685185185185185E-2</v>
      </c>
      <c r="AK72" s="186">
        <v>544.60454691002235</v>
      </c>
      <c r="AL72" s="232" t="s">
        <v>361</v>
      </c>
      <c r="AM72" s="232" t="s">
        <v>1</v>
      </c>
      <c r="AN72" s="422">
        <v>3.7488425925925925E-2</v>
      </c>
      <c r="AO72" s="186">
        <v>310.93035078800204</v>
      </c>
      <c r="AP72" s="232" t="s">
        <v>361</v>
      </c>
      <c r="AQ72" s="232" t="s">
        <v>1</v>
      </c>
      <c r="AR72" s="422">
        <v>6.0856481481481484E-2</v>
      </c>
      <c r="AS72" s="186">
        <v>259.66277561608308</v>
      </c>
      <c r="AT72" s="232" t="s">
        <v>361</v>
      </c>
      <c r="AU72" s="232" t="s">
        <v>155</v>
      </c>
      <c r="AV72" s="422">
        <v>8.189814814814815E-2</v>
      </c>
      <c r="AW72" s="186">
        <v>606.44683216005922</v>
      </c>
      <c r="AX72" s="281"/>
      <c r="AY72" s="281"/>
      <c r="AZ72" s="225"/>
      <c r="BA72" s="430"/>
      <c r="BB72" s="281"/>
      <c r="BC72" s="281"/>
      <c r="BD72" s="227"/>
      <c r="BE72" s="430"/>
      <c r="BF72" s="281"/>
      <c r="BG72" s="281"/>
      <c r="BH72" s="225"/>
      <c r="BI72" s="80"/>
      <c r="BJ72" s="232" t="s">
        <v>707</v>
      </c>
      <c r="BK72" s="232" t="s">
        <v>1</v>
      </c>
      <c r="BL72" s="425" t="s">
        <v>352</v>
      </c>
      <c r="BM72" s="186">
        <v>0</v>
      </c>
      <c r="BN72" s="232" t="s">
        <v>707</v>
      </c>
      <c r="BO72" s="232" t="s">
        <v>1</v>
      </c>
      <c r="BP72" s="422">
        <v>5.6250000000000001E-2</v>
      </c>
      <c r="BQ72" s="186">
        <v>494.82660602615118</v>
      </c>
      <c r="BR72" s="232" t="s">
        <v>707</v>
      </c>
      <c r="BS72" s="232" t="s">
        <v>1</v>
      </c>
      <c r="BT72" s="422">
        <v>7.9421296296296295E-2</v>
      </c>
      <c r="BU72" s="186">
        <v>299.14691943127974</v>
      </c>
      <c r="BV72" s="232"/>
      <c r="BW72" s="281"/>
      <c r="BX72" s="227"/>
      <c r="BY72" s="186"/>
      <c r="BZ72" s="281"/>
      <c r="CA72" s="281"/>
      <c r="CB72" s="225"/>
      <c r="CC72" s="80"/>
      <c r="CD72" s="281"/>
      <c r="CE72" s="281"/>
      <c r="CF72" s="225"/>
      <c r="CG72" s="80"/>
      <c r="CH72" s="281"/>
      <c r="CI72" s="281"/>
      <c r="CJ72" s="225"/>
      <c r="CK72" s="80"/>
      <c r="CL72" s="281"/>
      <c r="CM72" s="281"/>
      <c r="CN72" s="225"/>
      <c r="CO72" s="80"/>
      <c r="CP72" s="281"/>
      <c r="CQ72" s="281"/>
      <c r="CR72" s="225"/>
      <c r="CS72" s="80"/>
      <c r="CT72" s="281"/>
      <c r="CU72" s="281"/>
      <c r="CV72" s="227"/>
      <c r="CW72" s="80"/>
      <c r="CX72" s="281"/>
      <c r="CY72" s="281"/>
      <c r="CZ72" s="227"/>
      <c r="DA72" s="80"/>
      <c r="DB72" s="281"/>
      <c r="DC72" s="281"/>
      <c r="DD72" s="287"/>
      <c r="DE72" s="289"/>
      <c r="DF72" s="281"/>
      <c r="DG72" s="281"/>
      <c r="DH72" s="287"/>
      <c r="DI72" s="289"/>
    </row>
    <row r="73" spans="1:113" x14ac:dyDescent="0.2">
      <c r="A73" s="207">
        <v>59</v>
      </c>
      <c r="B73" s="208" t="s">
        <v>256</v>
      </c>
      <c r="C73" s="108" t="s">
        <v>184</v>
      </c>
      <c r="D73" s="108" t="s">
        <v>257</v>
      </c>
      <c r="F73" s="561"/>
      <c r="G73" s="209">
        <v>2802.3668851573907</v>
      </c>
      <c r="H73" s="210">
        <v>2802.3668851573907</v>
      </c>
      <c r="I73" s="211">
        <v>4</v>
      </c>
      <c r="J73" s="223"/>
      <c r="K73" s="223"/>
      <c r="L73" s="429"/>
      <c r="M73" s="186"/>
      <c r="N73" s="284"/>
      <c r="O73" s="298"/>
      <c r="P73" s="300"/>
      <c r="Q73" s="80"/>
      <c r="R73" s="284"/>
      <c r="S73" s="298"/>
      <c r="T73" s="300"/>
      <c r="U73" s="80"/>
      <c r="V73" s="284"/>
      <c r="W73" s="298"/>
      <c r="X73" s="300"/>
      <c r="Y73" s="80"/>
      <c r="Z73" s="288"/>
      <c r="AA73" s="288"/>
      <c r="AB73" s="300"/>
      <c r="AC73" s="80"/>
      <c r="AD73" s="288"/>
      <c r="AE73" s="288"/>
      <c r="AF73" s="300"/>
      <c r="AG73" s="80"/>
      <c r="AH73" s="288"/>
      <c r="AI73" s="288"/>
      <c r="AJ73" s="300"/>
      <c r="AK73" s="80"/>
      <c r="AL73" s="284"/>
      <c r="AM73" s="284"/>
      <c r="AN73" s="300"/>
      <c r="AO73" s="80"/>
      <c r="AP73" s="284"/>
      <c r="AQ73" s="286"/>
      <c r="AR73" s="300"/>
      <c r="AS73" s="80"/>
      <c r="AT73" s="284"/>
      <c r="AU73" s="284"/>
      <c r="AV73" s="300"/>
      <c r="AW73" s="80"/>
      <c r="AX73" s="284"/>
      <c r="AY73" s="284"/>
      <c r="AZ73" s="301"/>
      <c r="BA73" s="80"/>
      <c r="BB73" s="284"/>
      <c r="BC73" s="284"/>
      <c r="BD73" s="300"/>
      <c r="BE73" s="80"/>
      <c r="BF73" s="298"/>
      <c r="BG73" s="298"/>
      <c r="BH73" s="301"/>
      <c r="BI73" s="80"/>
      <c r="BJ73" s="232" t="s">
        <v>700</v>
      </c>
      <c r="BK73" s="232" t="s">
        <v>0</v>
      </c>
      <c r="BL73" s="422">
        <v>2.3287037037037037E-2</v>
      </c>
      <c r="BM73" s="186">
        <v>505.20059435364038</v>
      </c>
      <c r="BN73" s="232" t="s">
        <v>700</v>
      </c>
      <c r="BO73" s="232" t="s">
        <v>0</v>
      </c>
      <c r="BP73" s="422">
        <v>5.3414351851851859E-2</v>
      </c>
      <c r="BQ73" s="186">
        <v>724.78585244542671</v>
      </c>
      <c r="BR73" s="232" t="s">
        <v>700</v>
      </c>
      <c r="BS73" s="232" t="s">
        <v>0</v>
      </c>
      <c r="BT73" s="422">
        <v>6.4618055555555554E-2</v>
      </c>
      <c r="BU73" s="186">
        <v>803.21543408360128</v>
      </c>
      <c r="BV73" s="232" t="s">
        <v>700</v>
      </c>
      <c r="BW73" s="232" t="s">
        <v>0</v>
      </c>
      <c r="BX73" s="422">
        <v>4.9988425925925922E-2</v>
      </c>
      <c r="BY73" s="186">
        <v>769.16500427472226</v>
      </c>
      <c r="BZ73" s="281"/>
      <c r="CA73" s="281"/>
      <c r="CB73" s="225"/>
      <c r="CC73" s="80"/>
      <c r="CD73" s="281"/>
      <c r="CE73" s="281"/>
      <c r="CF73" s="225"/>
      <c r="CG73" s="80"/>
      <c r="CH73" s="281"/>
      <c r="CI73" s="281"/>
      <c r="CJ73" s="225"/>
      <c r="CK73" s="80"/>
      <c r="CL73" s="281"/>
      <c r="CM73" s="281"/>
      <c r="CN73" s="225"/>
      <c r="CO73" s="80"/>
      <c r="CP73" s="281"/>
      <c r="CQ73" s="281"/>
      <c r="CR73" s="225"/>
      <c r="CS73" s="80"/>
      <c r="CT73" s="281"/>
      <c r="CU73" s="281"/>
      <c r="CV73" s="227"/>
      <c r="CW73" s="80"/>
      <c r="CX73" s="281"/>
      <c r="CY73" s="281"/>
      <c r="CZ73" s="227"/>
      <c r="DA73" s="80"/>
      <c r="DB73" s="281"/>
      <c r="DC73" s="281"/>
      <c r="DD73" s="287"/>
      <c r="DE73" s="289"/>
      <c r="DF73" s="281"/>
      <c r="DG73" s="281"/>
      <c r="DH73" s="287"/>
      <c r="DI73" s="289"/>
    </row>
    <row r="74" spans="1:113" x14ac:dyDescent="0.2">
      <c r="A74" s="207">
        <v>60</v>
      </c>
      <c r="B74" s="20" t="s">
        <v>248</v>
      </c>
      <c r="C74" s="370" t="s">
        <v>9</v>
      </c>
      <c r="D74" s="371" t="s">
        <v>52</v>
      </c>
      <c r="E74" s="367"/>
      <c r="F74" s="561"/>
      <c r="G74" s="209">
        <v>2737.1662837615586</v>
      </c>
      <c r="H74" s="210">
        <v>2737.1662837615586</v>
      </c>
      <c r="I74" s="211">
        <v>5</v>
      </c>
      <c r="J74" s="199"/>
      <c r="K74" s="199"/>
      <c r="L74" s="199"/>
      <c r="M74" s="213"/>
      <c r="N74" s="199"/>
      <c r="O74" s="199"/>
      <c r="P74" s="199"/>
      <c r="Q74" s="213"/>
      <c r="R74" s="199"/>
      <c r="S74" s="199"/>
      <c r="T74" s="199"/>
      <c r="U74" s="213"/>
      <c r="V74" s="282"/>
      <c r="W74" s="281"/>
      <c r="X74" s="227"/>
      <c r="Y74" s="80"/>
      <c r="Z74" s="419" t="s">
        <v>365</v>
      </c>
      <c r="AA74" s="419" t="s">
        <v>0</v>
      </c>
      <c r="AB74" s="420">
        <v>2.1296296296296299E-2</v>
      </c>
      <c r="AC74" s="186">
        <v>626.86567164179064</v>
      </c>
      <c r="AD74" s="419" t="s">
        <v>365</v>
      </c>
      <c r="AE74" s="419" t="s">
        <v>0</v>
      </c>
      <c r="AF74" s="420">
        <v>4.9050925925925921E-2</v>
      </c>
      <c r="AG74" s="186">
        <v>787.06353749284494</v>
      </c>
      <c r="AH74" s="419" t="s">
        <v>365</v>
      </c>
      <c r="AI74" s="419" t="s">
        <v>0</v>
      </c>
      <c r="AJ74" s="420">
        <v>5.2395833333333336E-2</v>
      </c>
      <c r="AK74" s="186">
        <v>755.29282375584273</v>
      </c>
      <c r="AL74" s="232" t="s">
        <v>698</v>
      </c>
      <c r="AM74" s="232" t="s">
        <v>0</v>
      </c>
      <c r="AN74" s="425" t="s">
        <v>352</v>
      </c>
      <c r="AO74" s="186">
        <v>0</v>
      </c>
      <c r="AP74" s="232" t="s">
        <v>698</v>
      </c>
      <c r="AQ74" s="232" t="s">
        <v>0</v>
      </c>
      <c r="AR74" s="422">
        <v>5.4212962962962963E-2</v>
      </c>
      <c r="AS74" s="186">
        <v>567.94425087108016</v>
      </c>
      <c r="AT74" s="232"/>
      <c r="AU74" s="232"/>
      <c r="AV74" s="425"/>
      <c r="AW74" s="80"/>
      <c r="AX74" s="281"/>
      <c r="AY74" s="281"/>
      <c r="AZ74" s="227"/>
      <c r="BA74" s="80"/>
      <c r="BB74" s="284"/>
      <c r="BC74" s="284"/>
      <c r="BD74" s="300"/>
      <c r="BE74" s="80"/>
      <c r="BF74" s="298"/>
      <c r="BG74" s="298"/>
      <c r="BH74" s="301"/>
      <c r="BI74" s="80"/>
      <c r="BJ74" s="281"/>
      <c r="BK74" s="281"/>
      <c r="BL74" s="227"/>
      <c r="BM74" s="235"/>
      <c r="BN74" s="281"/>
      <c r="BO74" s="281"/>
      <c r="BP74" s="225"/>
      <c r="BQ74" s="80"/>
      <c r="BR74" s="281"/>
      <c r="BS74" s="281"/>
      <c r="BT74" s="225"/>
      <c r="BU74" s="80"/>
      <c r="BV74" s="281"/>
      <c r="BW74" s="281"/>
      <c r="BX74" s="227"/>
      <c r="BY74" s="80"/>
      <c r="BZ74" s="281"/>
      <c r="CA74" s="281"/>
      <c r="CB74" s="225"/>
      <c r="CC74" s="80"/>
      <c r="CD74" s="281"/>
      <c r="CE74" s="281"/>
      <c r="CF74" s="225"/>
      <c r="CG74" s="80"/>
      <c r="CH74" s="281"/>
      <c r="CI74" s="281"/>
      <c r="CJ74" s="225"/>
      <c r="CK74" s="80"/>
      <c r="CL74" s="281"/>
      <c r="CM74" s="281"/>
      <c r="CN74" s="225"/>
      <c r="CO74" s="80"/>
      <c r="CP74" s="281"/>
      <c r="CQ74" s="281"/>
      <c r="CR74" s="225"/>
      <c r="CS74" s="80"/>
      <c r="CT74" s="281"/>
      <c r="CU74" s="281"/>
      <c r="CV74" s="227"/>
      <c r="CW74" s="80"/>
      <c r="CX74" s="281"/>
      <c r="CY74" s="281"/>
      <c r="CZ74" s="227"/>
      <c r="DA74" s="80"/>
      <c r="DB74" s="281"/>
      <c r="DC74" s="281"/>
      <c r="DD74" s="287"/>
      <c r="DE74" s="289"/>
      <c r="DF74" s="281"/>
      <c r="DG74" s="281"/>
      <c r="DH74" s="287"/>
      <c r="DI74" s="289"/>
    </row>
    <row r="75" spans="1:113" x14ac:dyDescent="0.2">
      <c r="A75" s="207">
        <v>61</v>
      </c>
      <c r="B75" s="7" t="s">
        <v>696</v>
      </c>
      <c r="C75" s="108" t="s">
        <v>184</v>
      </c>
      <c r="D75" s="108" t="s">
        <v>613</v>
      </c>
      <c r="E75" s="200" t="s">
        <v>363</v>
      </c>
      <c r="F75" s="561"/>
      <c r="G75" s="209">
        <v>2710.199007653006</v>
      </c>
      <c r="H75" s="210">
        <v>2710.199007653006</v>
      </c>
      <c r="I75" s="211">
        <v>9</v>
      </c>
      <c r="J75" s="223"/>
      <c r="K75" s="223"/>
      <c r="L75" s="429"/>
      <c r="M75" s="186"/>
      <c r="N75" s="284"/>
      <c r="O75" s="298"/>
      <c r="P75" s="300"/>
      <c r="Q75" s="80"/>
      <c r="R75" s="284"/>
      <c r="S75" s="298"/>
      <c r="T75" s="300"/>
      <c r="U75" s="80"/>
      <c r="V75" s="284"/>
      <c r="W75" s="298"/>
      <c r="X75" s="300"/>
      <c r="Y75" s="80"/>
      <c r="Z75" s="288"/>
      <c r="AA75" s="288"/>
      <c r="AB75" s="300"/>
      <c r="AC75" s="80"/>
      <c r="AD75" s="288"/>
      <c r="AE75" s="288"/>
      <c r="AF75" s="300"/>
      <c r="AG75" s="80"/>
      <c r="AH75" s="288"/>
      <c r="AI75" s="288"/>
      <c r="AJ75" s="300"/>
      <c r="AK75" s="80"/>
      <c r="AL75" s="232" t="s">
        <v>395</v>
      </c>
      <c r="AM75" s="232" t="s">
        <v>1</v>
      </c>
      <c r="AN75" s="425" t="s">
        <v>352</v>
      </c>
      <c r="AO75" s="186">
        <v>0</v>
      </c>
      <c r="AP75" s="232" t="s">
        <v>395</v>
      </c>
      <c r="AQ75" s="232" t="s">
        <v>1</v>
      </c>
      <c r="AR75" s="422">
        <v>8.3078703703703696E-2</v>
      </c>
      <c r="AS75" s="186">
        <v>10</v>
      </c>
      <c r="AT75" s="232" t="s">
        <v>395</v>
      </c>
      <c r="AU75" s="232" t="s">
        <v>155</v>
      </c>
      <c r="AV75" s="425" t="s">
        <v>352</v>
      </c>
      <c r="AW75" s="186">
        <v>0</v>
      </c>
      <c r="AX75" s="284"/>
      <c r="AY75" s="284"/>
      <c r="AZ75" s="301"/>
      <c r="BA75" s="80"/>
      <c r="BB75" s="284"/>
      <c r="BC75" s="284"/>
      <c r="BD75" s="300"/>
      <c r="BE75" s="80"/>
      <c r="BF75" s="298"/>
      <c r="BG75" s="298"/>
      <c r="BH75" s="301"/>
      <c r="BI75" s="80"/>
      <c r="BJ75" s="232" t="s">
        <v>708</v>
      </c>
      <c r="BK75" s="232" t="s">
        <v>155</v>
      </c>
      <c r="BL75" s="422">
        <v>3.2094907407407412E-2</v>
      </c>
      <c r="BM75" s="186">
        <v>332.28822882288222</v>
      </c>
      <c r="BN75" s="232" t="s">
        <v>708</v>
      </c>
      <c r="BO75" s="232" t="s">
        <v>155</v>
      </c>
      <c r="BP75" s="422">
        <v>5.4710648148148154E-2</v>
      </c>
      <c r="BQ75" s="186">
        <v>298.13519813519804</v>
      </c>
      <c r="BR75" s="232" t="s">
        <v>708</v>
      </c>
      <c r="BS75" s="232" t="s">
        <v>155</v>
      </c>
      <c r="BT75" s="422">
        <v>7.4016203703703709E-2</v>
      </c>
      <c r="BU75" s="186">
        <v>348.43786704251835</v>
      </c>
      <c r="BV75" s="232" t="s">
        <v>708</v>
      </c>
      <c r="BW75" s="232" t="s">
        <v>155</v>
      </c>
      <c r="BX75" s="422">
        <v>5.395833333333333E-2</v>
      </c>
      <c r="BY75" s="186">
        <v>484.85698261357265</v>
      </c>
      <c r="BZ75" s="425" t="s">
        <v>708</v>
      </c>
      <c r="CA75" s="232" t="s">
        <v>155</v>
      </c>
      <c r="CB75" s="422">
        <v>2.2233796296296297E-2</v>
      </c>
      <c r="CC75" s="80">
        <v>647.08846584546473</v>
      </c>
      <c r="CD75" s="425" t="s">
        <v>708</v>
      </c>
      <c r="CE75" s="232" t="s">
        <v>155</v>
      </c>
      <c r="CF75" s="424">
        <v>3.6388888888888887E-2</v>
      </c>
      <c r="CG75" s="192">
        <v>589.39226519337024</v>
      </c>
      <c r="CH75" s="281"/>
      <c r="CI75" s="281"/>
      <c r="CJ75" s="225"/>
      <c r="CK75" s="80"/>
      <c r="CL75" s="281"/>
      <c r="CM75" s="281"/>
      <c r="CN75" s="225"/>
      <c r="CO75" s="80"/>
      <c r="CP75" s="281"/>
      <c r="CQ75" s="281"/>
      <c r="CR75" s="225"/>
      <c r="CS75" s="80"/>
      <c r="CT75" s="281"/>
      <c r="CU75" s="281"/>
      <c r="CV75" s="227"/>
      <c r="CW75" s="80"/>
      <c r="CX75" s="281"/>
      <c r="CY75" s="281"/>
      <c r="CZ75" s="227"/>
      <c r="DA75" s="80"/>
      <c r="DB75" s="281"/>
      <c r="DC75" s="281"/>
      <c r="DD75" s="287"/>
      <c r="DE75" s="289"/>
      <c r="DF75" s="281"/>
      <c r="DG75" s="281"/>
      <c r="DH75" s="287"/>
      <c r="DI75" s="289"/>
    </row>
    <row r="76" spans="1:113" x14ac:dyDescent="0.2">
      <c r="A76" s="207">
        <v>62</v>
      </c>
      <c r="B76" s="208" t="s">
        <v>420</v>
      </c>
      <c r="C76" s="108" t="s">
        <v>9</v>
      </c>
      <c r="D76" s="303" t="s">
        <v>405</v>
      </c>
      <c r="E76" s="222" t="s">
        <v>354</v>
      </c>
      <c r="F76" s="561"/>
      <c r="G76" s="209">
        <v>2690.8936443666612</v>
      </c>
      <c r="H76" s="210">
        <v>2690.8936443666612</v>
      </c>
      <c r="I76" s="211">
        <v>5</v>
      </c>
      <c r="J76" s="223"/>
      <c r="K76" s="223"/>
      <c r="L76" s="429"/>
      <c r="M76" s="186"/>
      <c r="N76" s="284"/>
      <c r="O76" s="298"/>
      <c r="P76" s="300"/>
      <c r="Q76" s="80"/>
      <c r="R76" s="284"/>
      <c r="S76" s="298"/>
      <c r="T76" s="300"/>
      <c r="U76" s="80"/>
      <c r="V76" s="284"/>
      <c r="W76" s="298"/>
      <c r="X76" s="300"/>
      <c r="Y76" s="80"/>
      <c r="Z76" s="288"/>
      <c r="AA76" s="288"/>
      <c r="AB76" s="300"/>
      <c r="AC76" s="80"/>
      <c r="AD76" s="288"/>
      <c r="AE76" s="288"/>
      <c r="AF76" s="300"/>
      <c r="AG76" s="80"/>
      <c r="AH76" s="288"/>
      <c r="AI76" s="288"/>
      <c r="AJ76" s="300"/>
      <c r="AK76" s="80"/>
      <c r="AL76" s="232"/>
      <c r="AM76" s="232"/>
      <c r="AN76" s="425"/>
      <c r="AO76" s="427"/>
      <c r="AP76" s="232" t="s">
        <v>361</v>
      </c>
      <c r="AQ76" s="232" t="s">
        <v>1</v>
      </c>
      <c r="AR76" s="422">
        <v>8.3900462962962954E-2</v>
      </c>
      <c r="AS76" s="186">
        <v>10</v>
      </c>
      <c r="AT76" s="232" t="s">
        <v>361</v>
      </c>
      <c r="AU76" s="232" t="s">
        <v>155</v>
      </c>
      <c r="AV76" s="422">
        <v>9.493055555555556E-2</v>
      </c>
      <c r="AW76" s="186">
        <v>422.88254909225634</v>
      </c>
      <c r="AX76" s="284"/>
      <c r="AY76" s="284"/>
      <c r="AZ76" s="301"/>
      <c r="BA76" s="80"/>
      <c r="BB76" s="284"/>
      <c r="BC76" s="284"/>
      <c r="BD76" s="300"/>
      <c r="BE76" s="80"/>
      <c r="BF76" s="298"/>
      <c r="BG76" s="298"/>
      <c r="BH76" s="301"/>
      <c r="BI76" s="80"/>
      <c r="BJ76" s="232" t="s">
        <v>707</v>
      </c>
      <c r="BK76" s="232" t="s">
        <v>1</v>
      </c>
      <c r="BL76" s="425"/>
      <c r="BM76" s="186">
        <v>1600</v>
      </c>
      <c r="BN76" s="232" t="s">
        <v>707</v>
      </c>
      <c r="BO76" s="232" t="s">
        <v>1</v>
      </c>
      <c r="BP76" s="422">
        <v>5.62037037037037E-2</v>
      </c>
      <c r="BQ76" s="186">
        <v>495.73621375781693</v>
      </c>
      <c r="BR76" s="232" t="s">
        <v>707</v>
      </c>
      <c r="BS76" s="232" t="s">
        <v>1</v>
      </c>
      <c r="BT76" s="422">
        <v>8.7777777777777774E-2</v>
      </c>
      <c r="BU76" s="186">
        <v>162.27488151658793</v>
      </c>
      <c r="BV76" s="232"/>
      <c r="BW76" s="281"/>
      <c r="BX76" s="227"/>
      <c r="BY76" s="186"/>
      <c r="BZ76" s="281"/>
      <c r="CA76" s="281"/>
      <c r="CB76" s="225"/>
      <c r="CC76" s="80"/>
      <c r="CD76" s="281"/>
      <c r="CE76" s="281"/>
      <c r="CF76" s="225"/>
      <c r="CG76" s="80"/>
      <c r="CH76" s="281"/>
      <c r="CI76" s="281"/>
      <c r="CJ76" s="225"/>
      <c r="CK76" s="80"/>
      <c r="CL76" s="281"/>
      <c r="CM76" s="281"/>
      <c r="CN76" s="225"/>
      <c r="CO76" s="80"/>
      <c r="CP76" s="281"/>
      <c r="CQ76" s="281"/>
      <c r="CR76" s="225"/>
      <c r="CS76" s="80"/>
      <c r="CT76" s="281"/>
      <c r="CU76" s="281"/>
      <c r="CV76" s="227"/>
      <c r="CW76" s="80"/>
      <c r="CX76" s="281"/>
      <c r="CY76" s="281"/>
      <c r="CZ76" s="227"/>
      <c r="DA76" s="80"/>
      <c r="DB76" s="281"/>
      <c r="DC76" s="281"/>
      <c r="DD76" s="287"/>
      <c r="DE76" s="289"/>
      <c r="DF76" s="281"/>
      <c r="DG76" s="281"/>
      <c r="DH76" s="287"/>
      <c r="DI76" s="289"/>
    </row>
    <row r="77" spans="1:113" x14ac:dyDescent="0.2">
      <c r="A77" s="207">
        <v>63</v>
      </c>
      <c r="B77" s="7" t="s">
        <v>704</v>
      </c>
      <c r="C77" s="108" t="s">
        <v>128</v>
      </c>
      <c r="D77" s="108" t="s">
        <v>677</v>
      </c>
      <c r="E77" s="399"/>
      <c r="F77" s="561"/>
      <c r="G77" s="209">
        <v>2516.0026875800131</v>
      </c>
      <c r="H77" s="210">
        <v>2516.0026875800131</v>
      </c>
      <c r="I77" s="211">
        <v>4</v>
      </c>
      <c r="J77" s="223"/>
      <c r="K77" s="223"/>
      <c r="L77" s="429"/>
      <c r="M77" s="186"/>
      <c r="N77" s="284"/>
      <c r="O77" s="298"/>
      <c r="P77" s="300"/>
      <c r="Q77" s="80"/>
      <c r="R77" s="284"/>
      <c r="S77" s="298"/>
      <c r="T77" s="300"/>
      <c r="U77" s="80"/>
      <c r="V77" s="284"/>
      <c r="W77" s="298"/>
      <c r="X77" s="300"/>
      <c r="Y77" s="80"/>
      <c r="Z77" s="288"/>
      <c r="AA77" s="288"/>
      <c r="AB77" s="300"/>
      <c r="AC77" s="80"/>
      <c r="AD77" s="288"/>
      <c r="AE77" s="288"/>
      <c r="AF77" s="300"/>
      <c r="AG77" s="80"/>
      <c r="AH77" s="288"/>
      <c r="AI77" s="288"/>
      <c r="AJ77" s="300"/>
      <c r="AK77" s="80"/>
      <c r="AL77" s="284"/>
      <c r="AM77" s="284"/>
      <c r="AN77" s="300"/>
      <c r="AO77" s="80"/>
      <c r="AP77" s="284"/>
      <c r="AQ77" s="286"/>
      <c r="AR77" s="300"/>
      <c r="AS77" s="80"/>
      <c r="AT77" s="284"/>
      <c r="AU77" s="284"/>
      <c r="AV77" s="300"/>
      <c r="AW77" s="80"/>
      <c r="AX77" s="284"/>
      <c r="AY77" s="284"/>
      <c r="AZ77" s="301"/>
      <c r="BA77" s="80"/>
      <c r="BB77" s="284"/>
      <c r="BC77" s="284"/>
      <c r="BD77" s="300"/>
      <c r="BE77" s="80"/>
      <c r="BF77" s="298"/>
      <c r="BG77" s="298"/>
      <c r="BH77" s="301"/>
      <c r="BI77" s="80"/>
      <c r="BJ77" s="232" t="s">
        <v>700</v>
      </c>
      <c r="BK77" s="232" t="s">
        <v>0</v>
      </c>
      <c r="BL77" s="422">
        <v>2.0196759259259258E-2</v>
      </c>
      <c r="BM77" s="186">
        <v>703.5661218424965</v>
      </c>
      <c r="BN77" s="232" t="s">
        <v>700</v>
      </c>
      <c r="BO77" s="232" t="s">
        <v>0</v>
      </c>
      <c r="BP77" s="422">
        <v>4.7812500000000001E-2</v>
      </c>
      <c r="BQ77" s="186">
        <v>858.52445426913505</v>
      </c>
      <c r="BR77" s="232" t="s">
        <v>700</v>
      </c>
      <c r="BS77" s="232" t="s">
        <v>0</v>
      </c>
      <c r="BT77" s="422">
        <v>5.6481481481481487E-2</v>
      </c>
      <c r="BU77" s="186">
        <v>953.91211146838145</v>
      </c>
      <c r="BV77" s="232" t="s">
        <v>700</v>
      </c>
      <c r="BW77" s="232" t="s">
        <v>0</v>
      </c>
      <c r="BX77" s="425" t="s">
        <v>352</v>
      </c>
      <c r="BY77" s="186">
        <v>0</v>
      </c>
      <c r="BZ77" s="281"/>
      <c r="CA77" s="281"/>
      <c r="CB77" s="225"/>
      <c r="CC77" s="80"/>
      <c r="CD77" s="281"/>
      <c r="CE77" s="281"/>
      <c r="CF77" s="225"/>
      <c r="CG77" s="80"/>
      <c r="CH77" s="281"/>
      <c r="CI77" s="281"/>
      <c r="CJ77" s="225"/>
      <c r="CK77" s="80"/>
      <c r="CL77" s="281"/>
      <c r="CM77" s="281"/>
      <c r="CN77" s="225"/>
      <c r="CO77" s="80"/>
      <c r="CP77" s="281"/>
      <c r="CQ77" s="281"/>
      <c r="CR77" s="225"/>
      <c r="CS77" s="80"/>
      <c r="CT77" s="281"/>
      <c r="CU77" s="281"/>
      <c r="CV77" s="227"/>
      <c r="CW77" s="80"/>
      <c r="CX77" s="281"/>
      <c r="CY77" s="281"/>
      <c r="CZ77" s="227"/>
      <c r="DA77" s="80"/>
      <c r="DB77" s="281"/>
      <c r="DC77" s="281"/>
      <c r="DD77" s="287"/>
      <c r="DE77" s="289"/>
      <c r="DF77" s="281"/>
      <c r="DG77" s="281"/>
      <c r="DH77" s="287"/>
      <c r="DI77" s="289"/>
    </row>
    <row r="78" spans="1:113" x14ac:dyDescent="0.2">
      <c r="A78" s="207">
        <v>64</v>
      </c>
      <c r="B78" s="7" t="s">
        <v>400</v>
      </c>
      <c r="C78" s="108" t="s">
        <v>9</v>
      </c>
      <c r="D78" s="108" t="s">
        <v>701</v>
      </c>
      <c r="E78" s="399"/>
      <c r="F78" s="561"/>
      <c r="G78" s="209">
        <v>2419.1557208882045</v>
      </c>
      <c r="H78" s="210">
        <v>2419.1557208882045</v>
      </c>
      <c r="I78" s="211">
        <v>4</v>
      </c>
      <c r="J78" s="223"/>
      <c r="K78" s="223"/>
      <c r="L78" s="429"/>
      <c r="M78" s="186"/>
      <c r="N78" s="284"/>
      <c r="O78" s="298"/>
      <c r="P78" s="300"/>
      <c r="Q78" s="80"/>
      <c r="R78" s="284"/>
      <c r="S78" s="298"/>
      <c r="T78" s="300"/>
      <c r="U78" s="80"/>
      <c r="V78" s="284"/>
      <c r="W78" s="298"/>
      <c r="X78" s="300"/>
      <c r="Y78" s="80"/>
      <c r="Z78" s="288"/>
      <c r="AA78" s="288"/>
      <c r="AB78" s="300"/>
      <c r="AC78" s="80"/>
      <c r="AD78" s="288"/>
      <c r="AE78" s="288"/>
      <c r="AF78" s="300"/>
      <c r="AG78" s="80"/>
      <c r="AH78" s="288"/>
      <c r="AI78" s="288"/>
      <c r="AJ78" s="300"/>
      <c r="AK78" s="80"/>
      <c r="AL78" s="284"/>
      <c r="AM78" s="284"/>
      <c r="AN78" s="300"/>
      <c r="AO78" s="80"/>
      <c r="AP78" s="284"/>
      <c r="AQ78" s="286"/>
      <c r="AR78" s="300"/>
      <c r="AS78" s="80"/>
      <c r="AT78" s="284"/>
      <c r="AU78" s="284"/>
      <c r="AV78" s="300"/>
      <c r="AW78" s="80"/>
      <c r="AX78" s="284"/>
      <c r="AY78" s="284"/>
      <c r="AZ78" s="301"/>
      <c r="BA78" s="80"/>
      <c r="BB78" s="284"/>
      <c r="BC78" s="284"/>
      <c r="BD78" s="300"/>
      <c r="BE78" s="80"/>
      <c r="BF78" s="298"/>
      <c r="BG78" s="298"/>
      <c r="BH78" s="301"/>
      <c r="BI78" s="80"/>
      <c r="BJ78" s="232" t="s">
        <v>700</v>
      </c>
      <c r="BK78" s="232" t="s">
        <v>0</v>
      </c>
      <c r="BL78" s="422">
        <v>2.1006944444444443E-2</v>
      </c>
      <c r="BM78" s="186">
        <v>651.56017830609221</v>
      </c>
      <c r="BN78" s="232" t="s">
        <v>700</v>
      </c>
      <c r="BO78" s="232" t="s">
        <v>0</v>
      </c>
      <c r="BP78" s="422">
        <v>5.6909722222222216E-2</v>
      </c>
      <c r="BQ78" s="186">
        <v>641.337386018237</v>
      </c>
      <c r="BR78" s="232" t="s">
        <v>700</v>
      </c>
      <c r="BS78" s="232" t="s">
        <v>0</v>
      </c>
      <c r="BT78" s="422">
        <v>7.0902777777777773E-2</v>
      </c>
      <c r="BU78" s="186">
        <v>686.81672025723481</v>
      </c>
      <c r="BV78" s="232" t="s">
        <v>700</v>
      </c>
      <c r="BW78" s="232" t="s">
        <v>0</v>
      </c>
      <c r="BX78" s="422">
        <v>6.3379629629629633E-2</v>
      </c>
      <c r="BY78" s="186">
        <v>439.44143630664013</v>
      </c>
      <c r="BZ78" s="281"/>
      <c r="CA78" s="281"/>
      <c r="CB78" s="225"/>
      <c r="CC78" s="80"/>
      <c r="CD78" s="281"/>
      <c r="CE78" s="281"/>
      <c r="CF78" s="225"/>
      <c r="CG78" s="80"/>
      <c r="CH78" s="281"/>
      <c r="CI78" s="281"/>
      <c r="CJ78" s="225"/>
      <c r="CK78" s="80"/>
      <c r="CL78" s="281"/>
      <c r="CM78" s="281"/>
      <c r="CN78" s="225"/>
      <c r="CO78" s="80"/>
      <c r="CP78" s="281"/>
      <c r="CQ78" s="281"/>
      <c r="CR78" s="225"/>
      <c r="CS78" s="80"/>
      <c r="CT78" s="281"/>
      <c r="CU78" s="281"/>
      <c r="CV78" s="227"/>
      <c r="CW78" s="80"/>
      <c r="CX78" s="281"/>
      <c r="CY78" s="281"/>
      <c r="CZ78" s="227"/>
      <c r="DA78" s="80"/>
      <c r="DB78" s="281"/>
      <c r="DC78" s="281"/>
      <c r="DD78" s="287"/>
      <c r="DE78" s="289"/>
      <c r="DF78" s="281"/>
      <c r="DG78" s="281"/>
      <c r="DH78" s="287"/>
      <c r="DI78" s="289"/>
    </row>
    <row r="79" spans="1:113" x14ac:dyDescent="0.2">
      <c r="A79" s="207">
        <v>65</v>
      </c>
      <c r="B79" s="7" t="s">
        <v>695</v>
      </c>
      <c r="C79" s="108" t="s">
        <v>9</v>
      </c>
      <c r="D79" s="108" t="s">
        <v>80</v>
      </c>
      <c r="E79" s="200" t="s">
        <v>363</v>
      </c>
      <c r="F79" s="561"/>
      <c r="G79" s="209">
        <v>2394.6816004812185</v>
      </c>
      <c r="H79" s="210">
        <v>2394.6816004812185</v>
      </c>
      <c r="I79" s="211">
        <v>7</v>
      </c>
      <c r="J79" s="223"/>
      <c r="K79" s="223"/>
      <c r="L79" s="429"/>
      <c r="M79" s="186"/>
      <c r="N79" s="284"/>
      <c r="O79" s="298"/>
      <c r="P79" s="300"/>
      <c r="Q79" s="213"/>
      <c r="R79" s="199"/>
      <c r="S79" s="199"/>
      <c r="T79" s="199"/>
      <c r="U79" s="213"/>
      <c r="V79" s="282"/>
      <c r="W79" s="281"/>
      <c r="X79" s="227"/>
      <c r="Y79" s="80"/>
      <c r="Z79" s="288"/>
      <c r="AA79" s="288"/>
      <c r="AB79" s="300"/>
      <c r="AC79" s="80"/>
      <c r="AD79" s="288"/>
      <c r="AE79" s="288"/>
      <c r="AF79" s="300"/>
      <c r="AG79" s="80"/>
      <c r="AH79" s="288"/>
      <c r="AI79" s="288"/>
      <c r="AJ79" s="300"/>
      <c r="AK79" s="80"/>
      <c r="AL79" s="232" t="s">
        <v>395</v>
      </c>
      <c r="AM79" s="232" t="s">
        <v>1</v>
      </c>
      <c r="AN79" s="425" t="s">
        <v>352</v>
      </c>
      <c r="AO79" s="186">
        <v>0</v>
      </c>
      <c r="AP79" s="232" t="s">
        <v>395</v>
      </c>
      <c r="AQ79" s="232" t="s">
        <v>1</v>
      </c>
      <c r="AR79" s="425" t="s">
        <v>352</v>
      </c>
      <c r="AS79" s="186">
        <v>0</v>
      </c>
      <c r="AT79" s="232" t="s">
        <v>395</v>
      </c>
      <c r="AU79" s="232" t="s">
        <v>155</v>
      </c>
      <c r="AV79" s="422">
        <v>8.3229166666666674E-2</v>
      </c>
      <c r="AW79" s="186">
        <v>587.69914783253046</v>
      </c>
      <c r="AX79" s="284"/>
      <c r="AY79" s="284"/>
      <c r="AZ79" s="301"/>
      <c r="BA79" s="80"/>
      <c r="BB79" s="284"/>
      <c r="BC79" s="284"/>
      <c r="BD79" s="300"/>
      <c r="BE79" s="80"/>
      <c r="BF79" s="298"/>
      <c r="BG79" s="298"/>
      <c r="BH79" s="301"/>
      <c r="BI79" s="80"/>
      <c r="BJ79" s="232" t="s">
        <v>708</v>
      </c>
      <c r="BK79" s="232" t="s">
        <v>155</v>
      </c>
      <c r="BL79" s="422">
        <v>2.1041666666666667E-2</v>
      </c>
      <c r="BM79" s="186">
        <v>700</v>
      </c>
      <c r="BN79" s="232" t="s">
        <v>708</v>
      </c>
      <c r="BO79" s="232" t="s">
        <v>155</v>
      </c>
      <c r="BP79" s="422">
        <v>4.2777777777777776E-2</v>
      </c>
      <c r="BQ79" s="186">
        <v>538.46153846153857</v>
      </c>
      <c r="BR79" s="232" t="s">
        <v>708</v>
      </c>
      <c r="BS79" s="232" t="s">
        <v>155</v>
      </c>
      <c r="BT79" s="425" t="s">
        <v>352</v>
      </c>
      <c r="BU79" s="186">
        <v>0</v>
      </c>
      <c r="BV79" s="232"/>
      <c r="BW79" s="232"/>
      <c r="BX79" s="425"/>
      <c r="BY79" s="186"/>
      <c r="BZ79" s="281"/>
      <c r="CA79" s="281"/>
      <c r="CB79" s="225"/>
      <c r="CC79" s="80"/>
      <c r="CD79" s="281"/>
      <c r="CE79" s="281"/>
      <c r="CF79" s="225"/>
      <c r="CG79" s="80"/>
      <c r="CH79" s="229" t="s">
        <v>775</v>
      </c>
      <c r="CI79" s="229" t="s">
        <v>1</v>
      </c>
      <c r="CJ79" s="107">
        <v>3.4606481481481481E-2</v>
      </c>
      <c r="CK79" s="192">
        <v>568.52091418714963</v>
      </c>
      <c r="CL79" s="281"/>
      <c r="CM79" s="281"/>
      <c r="CN79" s="225"/>
      <c r="CO79" s="80"/>
      <c r="CP79" s="281"/>
      <c r="CQ79" s="281"/>
      <c r="CR79" s="225"/>
      <c r="CS79" s="80"/>
      <c r="CT79" s="281"/>
      <c r="CU79" s="281"/>
      <c r="CV79" s="227"/>
      <c r="CW79" s="80"/>
      <c r="CX79" s="281"/>
      <c r="CY79" s="281"/>
      <c r="CZ79" s="227"/>
      <c r="DA79" s="80"/>
      <c r="DB79" s="281"/>
      <c r="DC79" s="281"/>
      <c r="DD79" s="287"/>
      <c r="DE79" s="289"/>
      <c r="DF79" s="281"/>
      <c r="DG79" s="281"/>
      <c r="DH79" s="287"/>
      <c r="DI79" s="289"/>
    </row>
    <row r="80" spans="1:113" x14ac:dyDescent="0.2">
      <c r="A80" s="207">
        <v>66</v>
      </c>
      <c r="B80" s="368" t="s">
        <v>560</v>
      </c>
      <c r="C80" s="370" t="s">
        <v>128</v>
      </c>
      <c r="D80" s="371" t="s">
        <v>553</v>
      </c>
      <c r="E80" s="367"/>
      <c r="F80" s="561"/>
      <c r="G80" s="209">
        <v>2364.9055395453088</v>
      </c>
      <c r="H80" s="210">
        <v>2364.9055395453088</v>
      </c>
      <c r="I80" s="211">
        <v>3</v>
      </c>
      <c r="J80" s="199"/>
      <c r="K80" s="199"/>
      <c r="L80" s="199"/>
      <c r="M80" s="213"/>
      <c r="N80" s="199"/>
      <c r="O80" s="199"/>
      <c r="P80" s="199"/>
      <c r="Q80" s="213"/>
      <c r="R80" s="199"/>
      <c r="S80" s="199"/>
      <c r="T80" s="199"/>
      <c r="U80" s="213"/>
      <c r="V80" s="282"/>
      <c r="W80" s="281"/>
      <c r="X80" s="227"/>
      <c r="Y80" s="80"/>
      <c r="Z80" s="419" t="s">
        <v>562</v>
      </c>
      <c r="AA80" s="419" t="s">
        <v>1</v>
      </c>
      <c r="AB80" s="420">
        <v>1.4837962962962963E-2</v>
      </c>
      <c r="AC80" s="186">
        <v>800</v>
      </c>
      <c r="AD80" s="419" t="s">
        <v>562</v>
      </c>
      <c r="AE80" s="419" t="s">
        <v>1</v>
      </c>
      <c r="AF80" s="420">
        <v>3.2581018518518516E-2</v>
      </c>
      <c r="AG80" s="186">
        <v>800</v>
      </c>
      <c r="AH80" s="419" t="s">
        <v>562</v>
      </c>
      <c r="AI80" s="419" t="s">
        <v>1</v>
      </c>
      <c r="AJ80" s="420">
        <v>3.7731481481481484E-2</v>
      </c>
      <c r="AK80" s="186">
        <v>764.90553954530878</v>
      </c>
      <c r="AL80" s="282"/>
      <c r="AM80" s="284"/>
      <c r="AN80" s="225"/>
      <c r="AO80" s="80"/>
      <c r="AP80" s="282"/>
      <c r="AQ80" s="281"/>
      <c r="AR80" s="283"/>
      <c r="AS80" s="80"/>
      <c r="AT80" s="281"/>
      <c r="AU80" s="281"/>
      <c r="AV80" s="225"/>
      <c r="AW80" s="80"/>
      <c r="AX80" s="281"/>
      <c r="AY80" s="281"/>
      <c r="AZ80" s="225"/>
      <c r="BA80" s="80"/>
      <c r="BB80" s="284"/>
      <c r="BC80" s="284"/>
      <c r="BD80" s="300"/>
      <c r="BE80" s="80"/>
      <c r="BF80" s="298"/>
      <c r="BG80" s="298"/>
      <c r="BH80" s="301"/>
      <c r="BI80" s="80"/>
      <c r="BJ80" s="281"/>
      <c r="BK80" s="281"/>
      <c r="BL80" s="227"/>
      <c r="BM80" s="235"/>
      <c r="BN80" s="281"/>
      <c r="BO80" s="281"/>
      <c r="BP80" s="225"/>
      <c r="BQ80" s="80"/>
      <c r="BR80" s="281"/>
      <c r="BS80" s="281"/>
      <c r="BT80" s="225"/>
      <c r="BU80" s="80"/>
      <c r="BV80" s="281"/>
      <c r="BW80" s="281"/>
      <c r="BX80" s="227"/>
      <c r="BY80" s="80"/>
      <c r="BZ80" s="281"/>
      <c r="CA80" s="281"/>
      <c r="CB80" s="225"/>
      <c r="CC80" s="80"/>
      <c r="CD80" s="281"/>
      <c r="CE80" s="281"/>
      <c r="CF80" s="225"/>
      <c r="CG80" s="80"/>
      <c r="CH80" s="281"/>
      <c r="CI80" s="281"/>
      <c r="CJ80" s="225"/>
      <c r="CK80" s="80"/>
      <c r="CL80" s="281"/>
      <c r="CM80" s="281"/>
      <c r="CN80" s="225"/>
      <c r="CO80" s="80"/>
      <c r="CP80" s="281"/>
      <c r="CQ80" s="281"/>
      <c r="CR80" s="225"/>
      <c r="CS80" s="80"/>
      <c r="CT80" s="281"/>
      <c r="CU80" s="281"/>
      <c r="CV80" s="227"/>
      <c r="CW80" s="80"/>
      <c r="CX80" s="281"/>
      <c r="CY80" s="281"/>
      <c r="CZ80" s="227"/>
      <c r="DA80" s="80"/>
      <c r="DB80" s="281"/>
      <c r="DC80" s="281"/>
      <c r="DD80" s="287"/>
      <c r="DE80" s="289"/>
      <c r="DF80" s="281"/>
      <c r="DG80" s="281"/>
      <c r="DH80" s="287"/>
      <c r="DI80" s="289"/>
    </row>
    <row r="81" spans="1:113" x14ac:dyDescent="0.2">
      <c r="A81" s="207">
        <v>67</v>
      </c>
      <c r="B81" s="20" t="s">
        <v>392</v>
      </c>
      <c r="C81" s="370" t="s">
        <v>128</v>
      </c>
      <c r="D81" s="371" t="s">
        <v>554</v>
      </c>
      <c r="E81" s="222" t="s">
        <v>353</v>
      </c>
      <c r="F81" s="562"/>
      <c r="G81" s="209">
        <v>2281.7537845684528</v>
      </c>
      <c r="H81" s="210">
        <v>2281.7537845684528</v>
      </c>
      <c r="I81" s="211">
        <v>6</v>
      </c>
      <c r="J81" s="199"/>
      <c r="K81" s="199"/>
      <c r="L81" s="199"/>
      <c r="M81" s="213"/>
      <c r="N81" s="199"/>
      <c r="O81" s="199"/>
      <c r="P81" s="199"/>
      <c r="Q81" s="213"/>
      <c r="R81" s="199"/>
      <c r="S81" s="199"/>
      <c r="T81" s="199"/>
      <c r="U81" s="213"/>
      <c r="V81" s="282"/>
      <c r="W81" s="281"/>
      <c r="X81" s="227"/>
      <c r="Y81" s="80"/>
      <c r="Z81" s="419" t="s">
        <v>556</v>
      </c>
      <c r="AA81" s="419" t="s">
        <v>155</v>
      </c>
      <c r="AB81" s="420">
        <v>2.9351851851851851E-2</v>
      </c>
      <c r="AC81" s="186">
        <v>122.87769784172666</v>
      </c>
      <c r="AD81" s="419" t="s">
        <v>556</v>
      </c>
      <c r="AE81" s="419" t="s">
        <v>155</v>
      </c>
      <c r="AF81" s="420">
        <v>5.5914351851851847E-2</v>
      </c>
      <c r="AG81" s="186">
        <v>161.73562797510067</v>
      </c>
      <c r="AH81" s="419" t="s">
        <v>556</v>
      </c>
      <c r="AI81" s="419" t="s">
        <v>155</v>
      </c>
      <c r="AJ81" s="420">
        <v>4.040509259259259E-2</v>
      </c>
      <c r="AK81" s="186">
        <v>455.75734157650703</v>
      </c>
      <c r="AL81" s="232" t="s">
        <v>393</v>
      </c>
      <c r="AM81" s="232" t="s">
        <v>169</v>
      </c>
      <c r="AN81" s="422">
        <v>2.4710648148148148E-2</v>
      </c>
      <c r="AO81" s="186">
        <v>606.89271255060748</v>
      </c>
      <c r="AP81" s="232" t="s">
        <v>393</v>
      </c>
      <c r="AQ81" s="232" t="s">
        <v>155</v>
      </c>
      <c r="AR81" s="422">
        <v>4.6608796296296294E-2</v>
      </c>
      <c r="AS81" s="186">
        <v>458.83193863319394</v>
      </c>
      <c r="AT81" s="232" t="s">
        <v>393</v>
      </c>
      <c r="AU81" s="232" t="s">
        <v>169</v>
      </c>
      <c r="AV81" s="422">
        <v>7.738425925925925E-2</v>
      </c>
      <c r="AW81" s="186">
        <v>475.65846599131697</v>
      </c>
      <c r="AX81" s="281"/>
      <c r="AY81" s="281"/>
      <c r="AZ81" s="225"/>
      <c r="BA81" s="430"/>
      <c r="BB81" s="281"/>
      <c r="BC81" s="281"/>
      <c r="BD81" s="227"/>
      <c r="BE81" s="430"/>
      <c r="BF81" s="281"/>
      <c r="BG81" s="281"/>
      <c r="BH81" s="225"/>
      <c r="BI81" s="80"/>
      <c r="BJ81" s="281"/>
      <c r="BK81" s="281"/>
      <c r="BL81" s="227"/>
      <c r="BM81" s="235"/>
      <c r="BN81" s="281"/>
      <c r="BO81" s="281"/>
      <c r="BP81" s="225"/>
      <c r="BQ81" s="80"/>
      <c r="BR81" s="281"/>
      <c r="BS81" s="281"/>
      <c r="BT81" s="225"/>
      <c r="BU81" s="80"/>
      <c r="BV81" s="281"/>
      <c r="BW81" s="281"/>
      <c r="BX81" s="227"/>
      <c r="BY81" s="80"/>
      <c r="BZ81" s="281"/>
      <c r="CA81" s="281"/>
      <c r="CB81" s="225"/>
      <c r="CC81" s="80"/>
      <c r="CD81" s="281"/>
      <c r="CE81" s="281"/>
      <c r="CF81" s="225"/>
      <c r="CG81" s="80"/>
      <c r="CH81" s="281"/>
      <c r="CI81" s="281"/>
      <c r="CJ81" s="225"/>
      <c r="CK81" s="80"/>
      <c r="CL81" s="281"/>
      <c r="CM81" s="281"/>
      <c r="CN81" s="225"/>
      <c r="CO81" s="80"/>
      <c r="CP81" s="281"/>
      <c r="CQ81" s="281"/>
      <c r="CR81" s="225"/>
      <c r="CS81" s="80"/>
      <c r="CT81" s="281"/>
      <c r="CU81" s="281"/>
      <c r="CV81" s="227"/>
      <c r="CW81" s="80"/>
      <c r="CX81" s="281"/>
      <c r="CY81" s="281"/>
      <c r="CZ81" s="227"/>
      <c r="DA81" s="80"/>
      <c r="DB81" s="281"/>
      <c r="DC81" s="281"/>
      <c r="DD81" s="287"/>
      <c r="DE81" s="289"/>
      <c r="DF81" s="281"/>
      <c r="DG81" s="281"/>
      <c r="DH81" s="287"/>
      <c r="DI81" s="289"/>
    </row>
    <row r="82" spans="1:113" x14ac:dyDescent="0.2">
      <c r="A82" s="207">
        <v>68</v>
      </c>
      <c r="B82" s="20" t="s">
        <v>35</v>
      </c>
      <c r="C82" s="370" t="s">
        <v>9</v>
      </c>
      <c r="D82" s="371" t="s">
        <v>36</v>
      </c>
      <c r="E82" s="200" t="s">
        <v>363</v>
      </c>
      <c r="F82" s="561"/>
      <c r="G82" s="209">
        <v>2272.2104461926101</v>
      </c>
      <c r="H82" s="210">
        <v>2272.2104461926101</v>
      </c>
      <c r="I82" s="211">
        <v>15</v>
      </c>
      <c r="J82" s="199"/>
      <c r="K82" s="199"/>
      <c r="L82" s="199"/>
      <c r="M82" s="213"/>
      <c r="N82" s="199"/>
      <c r="O82" s="199"/>
      <c r="P82" s="199"/>
      <c r="Q82" s="213"/>
      <c r="R82" s="199"/>
      <c r="S82" s="199"/>
      <c r="T82" s="199"/>
      <c r="U82" s="213"/>
      <c r="V82" s="282"/>
      <c r="W82" s="281"/>
      <c r="X82" s="227"/>
      <c r="Y82" s="80"/>
      <c r="Z82" s="419" t="s">
        <v>220</v>
      </c>
      <c r="AA82" s="419" t="s">
        <v>155</v>
      </c>
      <c r="AB82" s="420">
        <v>3.1608796296296295E-2</v>
      </c>
      <c r="AC82" s="186">
        <v>24.676258992805945</v>
      </c>
      <c r="AD82" s="419" t="s">
        <v>220</v>
      </c>
      <c r="AE82" s="419" t="s">
        <v>155</v>
      </c>
      <c r="AF82" s="420">
        <v>5.5914351851851847E-2</v>
      </c>
      <c r="AG82" s="186">
        <v>161.73562797510067</v>
      </c>
      <c r="AH82" s="419" t="s">
        <v>220</v>
      </c>
      <c r="AI82" s="419" t="s">
        <v>155</v>
      </c>
      <c r="AJ82" s="420">
        <v>5.3680555555555558E-2</v>
      </c>
      <c r="AK82" s="186">
        <v>145.51777434312217</v>
      </c>
      <c r="AL82" s="232" t="s">
        <v>395</v>
      </c>
      <c r="AM82" s="232" t="s">
        <v>1</v>
      </c>
      <c r="AN82" s="425" t="s">
        <v>352</v>
      </c>
      <c r="AO82" s="186">
        <v>0</v>
      </c>
      <c r="AP82" s="232"/>
      <c r="AQ82" s="232"/>
      <c r="AR82" s="425"/>
      <c r="AS82" s="427"/>
      <c r="AT82" s="232" t="s">
        <v>395</v>
      </c>
      <c r="AU82" s="232" t="s">
        <v>155</v>
      </c>
      <c r="AV82" s="422">
        <v>0.11883101851851852</v>
      </c>
      <c r="AW82" s="186">
        <v>86.23934790663202</v>
      </c>
      <c r="AX82" s="423" t="s">
        <v>220</v>
      </c>
      <c r="AY82" s="423" t="s">
        <v>155</v>
      </c>
      <c r="AZ82" s="425" t="s">
        <v>398</v>
      </c>
      <c r="BA82" s="186">
        <v>0</v>
      </c>
      <c r="BB82" s="423" t="s">
        <v>220</v>
      </c>
      <c r="BC82" s="423" t="s">
        <v>155</v>
      </c>
      <c r="BD82" s="424">
        <v>5.693287037037037E-2</v>
      </c>
      <c r="BE82" s="186">
        <v>243.58717774762556</v>
      </c>
      <c r="BF82" s="423" t="s">
        <v>220</v>
      </c>
      <c r="BG82" s="423" t="s">
        <v>155</v>
      </c>
      <c r="BH82" s="424">
        <v>5.0833333333333335E-2</v>
      </c>
      <c r="BI82" s="186">
        <v>40.84880636604786</v>
      </c>
      <c r="BJ82" s="232" t="s">
        <v>708</v>
      </c>
      <c r="BK82" s="232" t="s">
        <v>155</v>
      </c>
      <c r="BL82" s="422">
        <v>3.8726851851851853E-2</v>
      </c>
      <c r="BM82" s="186">
        <v>111.66116611661158</v>
      </c>
      <c r="BN82" s="232" t="s">
        <v>708</v>
      </c>
      <c r="BO82" s="232" t="s">
        <v>155</v>
      </c>
      <c r="BP82" s="422">
        <v>6.0960648148148146E-2</v>
      </c>
      <c r="BQ82" s="186">
        <v>172.26107226107226</v>
      </c>
      <c r="BR82" s="232" t="s">
        <v>708</v>
      </c>
      <c r="BS82" s="232" t="s">
        <v>155</v>
      </c>
      <c r="BT82" s="422">
        <v>8.3148148148148152E-2</v>
      </c>
      <c r="BU82" s="186">
        <v>218.69861404745137</v>
      </c>
      <c r="BV82" s="232" t="s">
        <v>708</v>
      </c>
      <c r="BW82" s="232" t="s">
        <v>155</v>
      </c>
      <c r="BX82" s="422">
        <v>7.1967592592592597E-2</v>
      </c>
      <c r="BY82" s="186">
        <v>179.4167134043746</v>
      </c>
      <c r="BZ82" s="425" t="s">
        <v>708</v>
      </c>
      <c r="CA82" s="232" t="s">
        <v>155</v>
      </c>
      <c r="CB82" s="422">
        <v>2.8657407407407406E-2</v>
      </c>
      <c r="CC82" s="80">
        <v>429.56326987681979</v>
      </c>
      <c r="CD82" s="425" t="s">
        <v>708</v>
      </c>
      <c r="CE82" s="232" t="s">
        <v>155</v>
      </c>
      <c r="CF82" s="424">
        <v>4.8032407407407406E-2</v>
      </c>
      <c r="CG82" s="192">
        <v>330.01841620626158</v>
      </c>
      <c r="CH82" s="229" t="s">
        <v>775</v>
      </c>
      <c r="CI82" s="229" t="s">
        <v>1</v>
      </c>
      <c r="CJ82" s="386">
        <v>4.9386574074074076E-2</v>
      </c>
      <c r="CK82" s="192">
        <v>127.98620094868483</v>
      </c>
      <c r="CL82" s="281"/>
      <c r="CM82" s="281"/>
      <c r="CN82" s="225"/>
      <c r="CO82" s="80"/>
      <c r="CP82" s="281"/>
      <c r="CQ82" s="281"/>
      <c r="CR82" s="225"/>
      <c r="CS82" s="80"/>
      <c r="CT82" s="281"/>
      <c r="CU82" s="281"/>
      <c r="CV82" s="227"/>
      <c r="CW82" s="80"/>
      <c r="CX82" s="281"/>
      <c r="CY82" s="281"/>
      <c r="CZ82" s="227"/>
      <c r="DA82" s="80"/>
      <c r="DB82" s="281"/>
      <c r="DC82" s="281"/>
      <c r="DD82" s="287"/>
      <c r="DE82" s="289"/>
      <c r="DF82" s="281"/>
      <c r="DG82" s="281"/>
      <c r="DH82" s="287"/>
      <c r="DI82" s="289"/>
    </row>
    <row r="83" spans="1:113" x14ac:dyDescent="0.2">
      <c r="A83" s="207">
        <v>69</v>
      </c>
      <c r="B83" s="208" t="s">
        <v>41</v>
      </c>
      <c r="C83" s="108" t="s">
        <v>9</v>
      </c>
      <c r="D83" s="108" t="s">
        <v>42</v>
      </c>
      <c r="F83" s="561"/>
      <c r="G83" s="209">
        <v>2270.0296184886633</v>
      </c>
      <c r="H83" s="210">
        <v>2270.0296184886633</v>
      </c>
      <c r="I83" s="211">
        <v>5</v>
      </c>
      <c r="J83" s="223"/>
      <c r="K83" s="223"/>
      <c r="L83" s="429"/>
      <c r="M83" s="186"/>
      <c r="N83" s="284"/>
      <c r="O83" s="298"/>
      <c r="P83" s="300"/>
      <c r="Q83" s="80"/>
      <c r="R83" s="284"/>
      <c r="S83" s="298"/>
      <c r="T83" s="300"/>
      <c r="U83" s="80"/>
      <c r="V83" s="284"/>
      <c r="W83" s="298"/>
      <c r="X83" s="300"/>
      <c r="Y83" s="80"/>
      <c r="Z83" s="288"/>
      <c r="AA83" s="288"/>
      <c r="AB83" s="300"/>
      <c r="AC83" s="80"/>
      <c r="AD83" s="288"/>
      <c r="AE83" s="288"/>
      <c r="AF83" s="300"/>
      <c r="AG83" s="80"/>
      <c r="AH83" s="288"/>
      <c r="AI83" s="288"/>
      <c r="AJ83" s="300"/>
      <c r="AK83" s="80"/>
      <c r="AL83" s="284"/>
      <c r="AM83" s="284"/>
      <c r="AN83" s="300"/>
      <c r="AO83" s="80"/>
      <c r="AP83" s="284"/>
      <c r="AQ83" s="286"/>
      <c r="AR83" s="300"/>
      <c r="AS83" s="80"/>
      <c r="AT83" s="284"/>
      <c r="AU83" s="284"/>
      <c r="AV83" s="300"/>
      <c r="AW83" s="80"/>
      <c r="AX83" s="284"/>
      <c r="AY83" s="284"/>
      <c r="AZ83" s="301"/>
      <c r="BA83" s="80"/>
      <c r="BB83" s="284"/>
      <c r="BC83" s="284"/>
      <c r="BD83" s="300"/>
      <c r="BE83" s="80"/>
      <c r="BF83" s="298"/>
      <c r="BG83" s="298"/>
      <c r="BH83" s="301"/>
      <c r="BI83" s="80"/>
      <c r="BJ83" s="232" t="s">
        <v>711</v>
      </c>
      <c r="BK83" s="232" t="s">
        <v>1</v>
      </c>
      <c r="BL83" s="422">
        <v>2.8009259259259262E-2</v>
      </c>
      <c r="BM83" s="186">
        <v>506.83229813664587</v>
      </c>
      <c r="BN83" s="232" t="s">
        <v>711</v>
      </c>
      <c r="BO83" s="232" t="s">
        <v>1</v>
      </c>
      <c r="BP83" s="422">
        <v>6.2685185185185191E-2</v>
      </c>
      <c r="BQ83" s="186">
        <v>368.39113132461597</v>
      </c>
      <c r="BR83" s="232" t="s">
        <v>711</v>
      </c>
      <c r="BS83" s="232" t="s">
        <v>1</v>
      </c>
      <c r="BT83" s="422">
        <v>7.013888888888889E-2</v>
      </c>
      <c r="BU83" s="186">
        <v>451.18483412322286</v>
      </c>
      <c r="BV83" s="232" t="s">
        <v>711</v>
      </c>
      <c r="BW83" s="232" t="s">
        <v>1</v>
      </c>
      <c r="BX83" s="422">
        <v>6.1354166666666675E-2</v>
      </c>
      <c r="BY83" s="186">
        <v>614.22594142259413</v>
      </c>
      <c r="BZ83" s="281"/>
      <c r="CA83" s="281"/>
      <c r="CB83" s="225"/>
      <c r="CC83" s="80"/>
      <c r="CD83" s="281"/>
      <c r="CE83" s="281"/>
      <c r="CF83" s="225"/>
      <c r="CG83" s="80"/>
      <c r="CH83" s="229" t="s">
        <v>772</v>
      </c>
      <c r="CI83" s="229" t="s">
        <v>0</v>
      </c>
      <c r="CJ83" s="386">
        <v>5.5648148148148148E-2</v>
      </c>
      <c r="CK83" s="192">
        <v>329.3954134815844</v>
      </c>
      <c r="CL83" s="281"/>
      <c r="CM83" s="281"/>
      <c r="CN83" s="225"/>
      <c r="CO83" s="80"/>
      <c r="CP83" s="281"/>
      <c r="CQ83" s="281"/>
      <c r="CR83" s="225"/>
      <c r="CS83" s="80"/>
      <c r="CT83" s="281"/>
      <c r="CU83" s="281"/>
      <c r="CV83" s="227"/>
      <c r="CW83" s="80"/>
      <c r="CX83" s="281"/>
      <c r="CY83" s="281"/>
      <c r="CZ83" s="227"/>
      <c r="DA83" s="80"/>
      <c r="DB83" s="281"/>
      <c r="DC83" s="281"/>
      <c r="DD83" s="287"/>
      <c r="DE83" s="289"/>
      <c r="DF83" s="281"/>
      <c r="DG83" s="281"/>
      <c r="DH83" s="287"/>
      <c r="DI83" s="289"/>
    </row>
    <row r="84" spans="1:113" x14ac:dyDescent="0.2">
      <c r="A84" s="207">
        <v>70</v>
      </c>
      <c r="B84" s="368" t="s">
        <v>571</v>
      </c>
      <c r="C84" s="370" t="s">
        <v>128</v>
      </c>
      <c r="D84" s="371" t="s">
        <v>553</v>
      </c>
      <c r="E84" s="367"/>
      <c r="F84" s="561"/>
      <c r="G84" s="209">
        <v>2239.8208210533653</v>
      </c>
      <c r="H84" s="210">
        <v>2239.8208210533653</v>
      </c>
      <c r="I84" s="211">
        <v>3</v>
      </c>
      <c r="J84" s="199"/>
      <c r="K84" s="199"/>
      <c r="L84" s="199"/>
      <c r="M84" s="213"/>
      <c r="N84" s="199"/>
      <c r="O84" s="199"/>
      <c r="P84" s="199"/>
      <c r="Q84" s="213"/>
      <c r="R84" s="199"/>
      <c r="S84" s="199"/>
      <c r="T84" s="199"/>
      <c r="U84" s="213"/>
      <c r="V84" s="282"/>
      <c r="W84" s="281"/>
      <c r="X84" s="227"/>
      <c r="Y84" s="80"/>
      <c r="Z84" s="419" t="s">
        <v>365</v>
      </c>
      <c r="AA84" s="419" t="s">
        <v>0</v>
      </c>
      <c r="AB84" s="420">
        <v>2.3576388888888893E-2</v>
      </c>
      <c r="AC84" s="186">
        <v>479.85074626865634</v>
      </c>
      <c r="AD84" s="419" t="s">
        <v>365</v>
      </c>
      <c r="AE84" s="419" t="s">
        <v>0</v>
      </c>
      <c r="AF84" s="420">
        <v>4.7789351851851847E-2</v>
      </c>
      <c r="AG84" s="186">
        <v>818.25987406983415</v>
      </c>
      <c r="AH84" s="419" t="s">
        <v>365</v>
      </c>
      <c r="AI84" s="419" t="s">
        <v>0</v>
      </c>
      <c r="AJ84" s="420">
        <v>4.4548611111111108E-2</v>
      </c>
      <c r="AK84" s="186">
        <v>941.71020071487499</v>
      </c>
      <c r="AL84" s="282"/>
      <c r="AM84" s="282"/>
      <c r="AN84" s="232"/>
      <c r="AO84" s="80"/>
      <c r="AP84" s="282"/>
      <c r="AQ84" s="281"/>
      <c r="AR84" s="283"/>
      <c r="AS84" s="80"/>
      <c r="AT84" s="281"/>
      <c r="AU84" s="281"/>
      <c r="AV84" s="225"/>
      <c r="AW84" s="80"/>
      <c r="AX84" s="281"/>
      <c r="AY84" s="281"/>
      <c r="AZ84" s="232"/>
      <c r="BA84" s="80"/>
      <c r="BB84" s="284"/>
      <c r="BC84" s="284"/>
      <c r="BD84" s="300"/>
      <c r="BE84" s="80"/>
      <c r="BF84" s="298"/>
      <c r="BG84" s="298"/>
      <c r="BH84" s="301"/>
      <c r="BI84" s="80"/>
      <c r="BJ84" s="281"/>
      <c r="BK84" s="281"/>
      <c r="BL84" s="227"/>
      <c r="BM84" s="235"/>
      <c r="BN84" s="281"/>
      <c r="BO84" s="281"/>
      <c r="BP84" s="225"/>
      <c r="BQ84" s="80"/>
      <c r="BR84" s="281"/>
      <c r="BS84" s="281"/>
      <c r="BT84" s="225"/>
      <c r="BU84" s="80"/>
      <c r="BV84" s="281"/>
      <c r="BW84" s="281"/>
      <c r="BX84" s="227"/>
      <c r="BY84" s="80"/>
      <c r="BZ84" s="281"/>
      <c r="CA84" s="281"/>
      <c r="CB84" s="225"/>
      <c r="CC84" s="80"/>
      <c r="CD84" s="281"/>
      <c r="CE84" s="281"/>
      <c r="CF84" s="225"/>
      <c r="CG84" s="80"/>
      <c r="CH84" s="281"/>
      <c r="CI84" s="281"/>
      <c r="CJ84" s="225"/>
      <c r="CK84" s="80"/>
      <c r="CL84" s="281"/>
      <c r="CM84" s="281"/>
      <c r="CN84" s="225"/>
      <c r="CO84" s="80"/>
      <c r="CP84" s="281"/>
      <c r="CQ84" s="281"/>
      <c r="CR84" s="225"/>
      <c r="CS84" s="80"/>
      <c r="CT84" s="281"/>
      <c r="CU84" s="281"/>
      <c r="CV84" s="227"/>
      <c r="CW84" s="80"/>
      <c r="CX84" s="281"/>
      <c r="CY84" s="281"/>
      <c r="CZ84" s="227"/>
      <c r="DA84" s="80"/>
      <c r="DB84" s="281"/>
      <c r="DC84" s="281"/>
      <c r="DD84" s="287"/>
      <c r="DE84" s="289"/>
      <c r="DF84" s="281"/>
      <c r="DG84" s="281"/>
      <c r="DH84" s="287"/>
      <c r="DI84" s="289"/>
    </row>
    <row r="85" spans="1:113" x14ac:dyDescent="0.2">
      <c r="A85" s="207">
        <v>71</v>
      </c>
      <c r="B85" s="208" t="s">
        <v>272</v>
      </c>
      <c r="C85" s="108" t="s">
        <v>184</v>
      </c>
      <c r="D85" s="108" t="s">
        <v>273</v>
      </c>
      <c r="F85" s="561"/>
      <c r="G85" s="209">
        <v>2186.0799769523778</v>
      </c>
      <c r="H85" s="210">
        <v>2186.0799769523778</v>
      </c>
      <c r="I85" s="211">
        <v>3</v>
      </c>
      <c r="L85" s="215"/>
      <c r="M85" s="213"/>
      <c r="P85" s="214"/>
      <c r="Q85" s="186"/>
      <c r="R85" s="284"/>
      <c r="S85" s="298"/>
      <c r="T85" s="300"/>
      <c r="U85" s="80"/>
      <c r="V85" s="284"/>
      <c r="W85" s="298"/>
      <c r="X85" s="300"/>
      <c r="Y85" s="80"/>
      <c r="Z85" s="288"/>
      <c r="AA85" s="288"/>
      <c r="AB85" s="300"/>
      <c r="AC85" s="80"/>
      <c r="AD85" s="288"/>
      <c r="AE85" s="288"/>
      <c r="AF85" s="300"/>
      <c r="AG85" s="80"/>
      <c r="AH85" s="288"/>
      <c r="AI85" s="288"/>
      <c r="AJ85" s="300"/>
      <c r="AK85" s="80"/>
      <c r="AL85" s="232" t="s">
        <v>698</v>
      </c>
      <c r="AM85" s="232" t="s">
        <v>0</v>
      </c>
      <c r="AN85" s="422">
        <v>2.9826388888888892E-2</v>
      </c>
      <c r="AO85" s="186">
        <v>829.25531914893611</v>
      </c>
      <c r="AP85" s="232" t="s">
        <v>698</v>
      </c>
      <c r="AQ85" s="232" t="s">
        <v>0</v>
      </c>
      <c r="AR85" s="422">
        <v>5.4062500000000006E-2</v>
      </c>
      <c r="AS85" s="186">
        <v>572.47386759581855</v>
      </c>
      <c r="AT85" s="232" t="s">
        <v>698</v>
      </c>
      <c r="AU85" s="232" t="s">
        <v>0</v>
      </c>
      <c r="AV85" s="422">
        <v>9.6134259259259267E-2</v>
      </c>
      <c r="AW85" s="186">
        <v>784.35079020762305</v>
      </c>
      <c r="AX85" s="284"/>
      <c r="AY85" s="284"/>
      <c r="AZ85" s="301"/>
      <c r="BA85" s="80"/>
      <c r="BB85" s="284"/>
      <c r="BC85" s="284"/>
      <c r="BD85" s="300"/>
      <c r="BE85" s="80"/>
      <c r="BF85" s="298"/>
      <c r="BG85" s="298"/>
      <c r="BH85" s="301"/>
      <c r="BI85" s="80"/>
      <c r="BJ85" s="281"/>
      <c r="BK85" s="281"/>
      <c r="BL85" s="227"/>
      <c r="BM85" s="235"/>
      <c r="BN85" s="281"/>
      <c r="BO85" s="281"/>
      <c r="BP85" s="225"/>
      <c r="BQ85" s="80"/>
      <c r="BR85" s="281"/>
      <c r="BS85" s="281"/>
      <c r="BT85" s="225"/>
      <c r="BU85" s="80"/>
      <c r="BV85" s="281"/>
      <c r="BW85" s="281"/>
      <c r="BX85" s="227"/>
      <c r="BY85" s="80"/>
      <c r="BZ85" s="281"/>
      <c r="CA85" s="281"/>
      <c r="CB85" s="225"/>
      <c r="CC85" s="80"/>
      <c r="CD85" s="281"/>
      <c r="CE85" s="281"/>
      <c r="CF85" s="225"/>
      <c r="CG85" s="80"/>
      <c r="CH85" s="281"/>
      <c r="CI85" s="281"/>
      <c r="CJ85" s="225"/>
      <c r="CK85" s="80"/>
      <c r="CL85" s="281"/>
      <c r="CM85" s="281"/>
      <c r="CN85" s="225"/>
      <c r="CO85" s="80"/>
      <c r="CP85" s="281"/>
      <c r="CQ85" s="281"/>
      <c r="CR85" s="225"/>
      <c r="CS85" s="80"/>
      <c r="CT85" s="281"/>
      <c r="CU85" s="281"/>
      <c r="CV85" s="227"/>
      <c r="CW85" s="80"/>
      <c r="CX85" s="281"/>
      <c r="CY85" s="281"/>
      <c r="CZ85" s="227"/>
      <c r="DA85" s="80"/>
      <c r="DB85" s="281"/>
      <c r="DC85" s="281"/>
      <c r="DD85" s="287"/>
      <c r="DE85" s="289"/>
      <c r="DF85" s="281"/>
      <c r="DG85" s="281"/>
      <c r="DH85" s="287"/>
      <c r="DI85" s="289"/>
    </row>
    <row r="86" spans="1:113" x14ac:dyDescent="0.2">
      <c r="A86" s="207">
        <v>72</v>
      </c>
      <c r="B86" s="7" t="s">
        <v>693</v>
      </c>
      <c r="C86" s="108" t="s">
        <v>128</v>
      </c>
      <c r="D86" s="108" t="s">
        <v>611</v>
      </c>
      <c r="E86" s="399" t="s">
        <v>353</v>
      </c>
      <c r="F86" s="561"/>
      <c r="G86" s="209">
        <v>2185.0943963008831</v>
      </c>
      <c r="H86" s="210">
        <v>2185.0943963008831</v>
      </c>
      <c r="I86" s="211">
        <v>3</v>
      </c>
      <c r="J86" s="223"/>
      <c r="K86" s="223"/>
      <c r="L86" s="429"/>
      <c r="M86" s="186"/>
      <c r="N86" s="284"/>
      <c r="O86" s="298"/>
      <c r="P86" s="300"/>
      <c r="Q86" s="80"/>
      <c r="R86" s="284"/>
      <c r="S86" s="298"/>
      <c r="T86" s="300"/>
      <c r="U86" s="80"/>
      <c r="V86" s="284"/>
      <c r="W86" s="298"/>
      <c r="X86" s="300"/>
      <c r="Y86" s="80"/>
      <c r="Z86" s="288"/>
      <c r="AA86" s="288"/>
      <c r="AB86" s="300"/>
      <c r="AC86" s="80"/>
      <c r="AD86" s="288"/>
      <c r="AE86" s="288"/>
      <c r="AF86" s="300"/>
      <c r="AG86" s="80"/>
      <c r="AH86" s="288"/>
      <c r="AI86" s="288"/>
      <c r="AJ86" s="300"/>
      <c r="AK86" s="80"/>
      <c r="AL86" s="232" t="s">
        <v>394</v>
      </c>
      <c r="AM86" s="232" t="s">
        <v>155</v>
      </c>
      <c r="AN86" s="422">
        <v>2.390046296296296E-2</v>
      </c>
      <c r="AO86" s="186">
        <v>693</v>
      </c>
      <c r="AP86" s="232" t="s">
        <v>394</v>
      </c>
      <c r="AQ86" s="232" t="s">
        <v>1</v>
      </c>
      <c r="AR86" s="422">
        <v>3.9525462962962964E-2</v>
      </c>
      <c r="AS86" s="186">
        <v>785.55123216601817</v>
      </c>
      <c r="AT86" s="232" t="s">
        <v>394</v>
      </c>
      <c r="AU86" s="232" t="s">
        <v>155</v>
      </c>
      <c r="AV86" s="422">
        <v>7.4791666666666659E-2</v>
      </c>
      <c r="AW86" s="186">
        <v>706.54316413486481</v>
      </c>
      <c r="AX86" s="284"/>
      <c r="AY86" s="284"/>
      <c r="AZ86" s="301"/>
      <c r="BA86" s="80"/>
      <c r="BB86" s="284"/>
      <c r="BC86" s="284"/>
      <c r="BD86" s="300"/>
      <c r="BE86" s="80"/>
      <c r="BF86" s="298"/>
      <c r="BG86" s="298"/>
      <c r="BH86" s="301"/>
      <c r="BI86" s="80"/>
      <c r="BJ86" s="281"/>
      <c r="BK86" s="281"/>
      <c r="BL86" s="227"/>
      <c r="BM86" s="235"/>
      <c r="BN86" s="281"/>
      <c r="BO86" s="281"/>
      <c r="BP86" s="225"/>
      <c r="BQ86" s="80"/>
      <c r="BR86" s="281"/>
      <c r="BS86" s="281"/>
      <c r="BT86" s="225"/>
      <c r="BU86" s="80"/>
      <c r="BV86" s="281"/>
      <c r="BW86" s="281"/>
      <c r="BX86" s="227"/>
      <c r="BY86" s="80"/>
      <c r="BZ86" s="281"/>
      <c r="CA86" s="281"/>
      <c r="CB86" s="225"/>
      <c r="CC86" s="80"/>
      <c r="CD86" s="281"/>
      <c r="CE86" s="281"/>
      <c r="CF86" s="225"/>
      <c r="CG86" s="80"/>
      <c r="CH86" s="281"/>
      <c r="CI86" s="281"/>
      <c r="CJ86" s="225"/>
      <c r="CK86" s="80"/>
      <c r="CL86" s="281"/>
      <c r="CM86" s="281"/>
      <c r="CN86" s="225"/>
      <c r="CO86" s="80"/>
      <c r="CP86" s="281"/>
      <c r="CQ86" s="281"/>
      <c r="CR86" s="225"/>
      <c r="CS86" s="80"/>
      <c r="CT86" s="281"/>
      <c r="CU86" s="281"/>
      <c r="CV86" s="227"/>
      <c r="CW86" s="80"/>
      <c r="CX86" s="281"/>
      <c r="CY86" s="281"/>
      <c r="CZ86" s="227"/>
      <c r="DA86" s="80"/>
      <c r="DB86" s="281"/>
      <c r="DC86" s="281"/>
      <c r="DD86" s="287"/>
      <c r="DE86" s="289"/>
      <c r="DF86" s="281"/>
      <c r="DG86" s="281"/>
      <c r="DH86" s="287"/>
      <c r="DI86" s="289"/>
    </row>
    <row r="87" spans="1:113" x14ac:dyDescent="0.2">
      <c r="A87" s="207">
        <v>73</v>
      </c>
      <c r="B87" s="7" t="s">
        <v>692</v>
      </c>
      <c r="C87" s="108" t="s">
        <v>128</v>
      </c>
      <c r="D87" s="108" t="s">
        <v>611</v>
      </c>
      <c r="E87" s="399" t="s">
        <v>353</v>
      </c>
      <c r="F87" s="561"/>
      <c r="G87" s="209">
        <v>2107.988422575977</v>
      </c>
      <c r="H87" s="210">
        <v>2107.988422575977</v>
      </c>
      <c r="I87" s="211">
        <v>3</v>
      </c>
      <c r="J87" s="223"/>
      <c r="K87" s="223"/>
      <c r="L87" s="429"/>
      <c r="M87" s="186"/>
      <c r="N87" s="284"/>
      <c r="O87" s="298"/>
      <c r="P87" s="300"/>
      <c r="Q87" s="80"/>
      <c r="R87" s="284"/>
      <c r="S87" s="298"/>
      <c r="T87" s="300"/>
      <c r="U87" s="80"/>
      <c r="V87" s="284"/>
      <c r="W87" s="298"/>
      <c r="X87" s="300"/>
      <c r="Y87" s="80"/>
      <c r="Z87" s="288"/>
      <c r="AA87" s="288"/>
      <c r="AB87" s="300"/>
      <c r="AC87" s="80"/>
      <c r="AD87" s="288"/>
      <c r="AE87" s="288"/>
      <c r="AF87" s="300"/>
      <c r="AG87" s="80"/>
      <c r="AH87" s="288"/>
      <c r="AI87" s="288"/>
      <c r="AJ87" s="300"/>
      <c r="AK87" s="80"/>
      <c r="AL87" s="232" t="s">
        <v>393</v>
      </c>
      <c r="AM87" s="232" t="s">
        <v>169</v>
      </c>
      <c r="AN87" s="422">
        <v>2.2870370370370371E-2</v>
      </c>
      <c r="AO87" s="186">
        <v>660</v>
      </c>
      <c r="AP87" s="232" t="s">
        <v>393</v>
      </c>
      <c r="AQ87" s="232" t="s">
        <v>155</v>
      </c>
      <c r="AR87" s="422">
        <v>3.3194444444444443E-2</v>
      </c>
      <c r="AS87" s="186">
        <v>770.00000000000011</v>
      </c>
      <c r="AT87" s="232" t="s">
        <v>393</v>
      </c>
      <c r="AU87" s="232" t="s">
        <v>169</v>
      </c>
      <c r="AV87" s="422">
        <v>6.267361111111111E-2</v>
      </c>
      <c r="AW87" s="186">
        <v>677.98842257597676</v>
      </c>
      <c r="AX87" s="284"/>
      <c r="AY87" s="284"/>
      <c r="AZ87" s="301"/>
      <c r="BA87" s="80"/>
      <c r="BB87" s="284"/>
      <c r="BC87" s="284"/>
      <c r="BD87" s="300"/>
      <c r="BE87" s="80"/>
      <c r="BF87" s="298"/>
      <c r="BG87" s="298"/>
      <c r="BH87" s="301"/>
      <c r="BI87" s="80"/>
      <c r="BJ87" s="281"/>
      <c r="BK87" s="281"/>
      <c r="BL87" s="227"/>
      <c r="BM87" s="235"/>
      <c r="BN87" s="281"/>
      <c r="BO87" s="281"/>
      <c r="BP87" s="225"/>
      <c r="BQ87" s="80"/>
      <c r="BR87" s="281"/>
      <c r="BS87" s="281"/>
      <c r="BT87" s="225"/>
      <c r="BU87" s="80"/>
      <c r="BV87" s="281"/>
      <c r="BW87" s="281"/>
      <c r="BX87" s="227"/>
      <c r="BY87" s="80"/>
      <c r="BZ87" s="281"/>
      <c r="CA87" s="281"/>
      <c r="CB87" s="225"/>
      <c r="CC87" s="80"/>
      <c r="CD87" s="281"/>
      <c r="CE87" s="281"/>
      <c r="CF87" s="225"/>
      <c r="CG87" s="80"/>
      <c r="CH87" s="281"/>
      <c r="CI87" s="281"/>
      <c r="CJ87" s="225"/>
      <c r="CK87" s="80"/>
      <c r="CL87" s="281"/>
      <c r="CM87" s="281"/>
      <c r="CN87" s="225"/>
      <c r="CO87" s="80"/>
      <c r="CP87" s="281"/>
      <c r="CQ87" s="281"/>
      <c r="CR87" s="225"/>
      <c r="CS87" s="80"/>
      <c r="CT87" s="281"/>
      <c r="CU87" s="281"/>
      <c r="CV87" s="227"/>
      <c r="CW87" s="80"/>
      <c r="CX87" s="281"/>
      <c r="CY87" s="281"/>
      <c r="CZ87" s="227"/>
      <c r="DA87" s="80"/>
      <c r="DB87" s="281"/>
      <c r="DC87" s="281"/>
      <c r="DD87" s="287"/>
      <c r="DE87" s="289"/>
      <c r="DF87" s="281"/>
      <c r="DG87" s="281"/>
      <c r="DH87" s="287"/>
      <c r="DI87" s="289"/>
    </row>
    <row r="88" spans="1:113" x14ac:dyDescent="0.2">
      <c r="A88" s="207">
        <v>74</v>
      </c>
      <c r="B88" s="208" t="s">
        <v>362</v>
      </c>
      <c r="C88" s="108" t="s">
        <v>9</v>
      </c>
      <c r="D88" s="108" t="s">
        <v>80</v>
      </c>
      <c r="E88" s="200" t="s">
        <v>363</v>
      </c>
      <c r="F88" s="561"/>
      <c r="G88" s="209">
        <v>2097.4287686548205</v>
      </c>
      <c r="H88" s="210">
        <v>2097.4287686548205</v>
      </c>
      <c r="I88" s="211">
        <v>3</v>
      </c>
      <c r="J88" s="223"/>
      <c r="K88" s="223"/>
      <c r="L88" s="429"/>
      <c r="M88" s="186"/>
      <c r="N88" s="284"/>
      <c r="O88" s="298"/>
      <c r="P88" s="300"/>
      <c r="Q88" s="80"/>
      <c r="R88" s="284"/>
      <c r="S88" s="298"/>
      <c r="T88" s="300"/>
      <c r="U88" s="80"/>
      <c r="V88" s="284"/>
      <c r="W88" s="298"/>
      <c r="X88" s="300"/>
      <c r="Y88" s="80"/>
      <c r="Z88" s="288"/>
      <c r="AA88" s="288"/>
      <c r="AB88" s="300"/>
      <c r="AC88" s="80"/>
      <c r="AD88" s="288"/>
      <c r="AE88" s="288"/>
      <c r="AF88" s="300"/>
      <c r="AG88" s="80"/>
      <c r="AH88" s="288"/>
      <c r="AI88" s="288"/>
      <c r="AJ88" s="300"/>
      <c r="AK88" s="80"/>
      <c r="AL88" s="232" t="s">
        <v>697</v>
      </c>
      <c r="AM88" s="232" t="s">
        <v>169</v>
      </c>
      <c r="AN88" s="422">
        <v>2.4247685185185181E-2</v>
      </c>
      <c r="AO88" s="186">
        <v>620.25303643724715</v>
      </c>
      <c r="AP88" s="232" t="s">
        <v>697</v>
      </c>
      <c r="AQ88" s="232" t="s">
        <v>155</v>
      </c>
      <c r="AR88" s="422">
        <v>3.5902777777777777E-2</v>
      </c>
      <c r="AS88" s="186">
        <v>707.17573221757334</v>
      </c>
      <c r="AT88" s="232" t="s">
        <v>697</v>
      </c>
      <c r="AU88" s="232" t="s">
        <v>169</v>
      </c>
      <c r="AV88" s="422">
        <v>5.5983796296296295E-2</v>
      </c>
      <c r="AW88" s="186">
        <v>770.00000000000011</v>
      </c>
      <c r="AX88" s="284"/>
      <c r="AY88" s="284"/>
      <c r="AZ88" s="301"/>
      <c r="BA88" s="80"/>
      <c r="BB88" s="284"/>
      <c r="BC88" s="284"/>
      <c r="BD88" s="300"/>
      <c r="BE88" s="80"/>
      <c r="BF88" s="298"/>
      <c r="BG88" s="298"/>
      <c r="BH88" s="301"/>
      <c r="BI88" s="80"/>
      <c r="BJ88" s="281"/>
      <c r="BK88" s="281"/>
      <c r="BL88" s="227"/>
      <c r="BM88" s="235"/>
      <c r="BN88" s="281"/>
      <c r="BO88" s="281"/>
      <c r="BP88" s="225"/>
      <c r="BQ88" s="80"/>
      <c r="BR88" s="281"/>
      <c r="BS88" s="281"/>
      <c r="BT88" s="225"/>
      <c r="BU88" s="80"/>
      <c r="BV88" s="281"/>
      <c r="BW88" s="281"/>
      <c r="BX88" s="227"/>
      <c r="BY88" s="80"/>
      <c r="BZ88" s="281"/>
      <c r="CA88" s="281"/>
      <c r="CB88" s="225"/>
      <c r="CC88" s="80"/>
      <c r="CD88" s="281"/>
      <c r="CE88" s="281"/>
      <c r="CF88" s="225"/>
      <c r="CG88" s="80"/>
      <c r="CH88" s="281"/>
      <c r="CI88" s="281"/>
      <c r="CJ88" s="225"/>
      <c r="CK88" s="80"/>
      <c r="CL88" s="281"/>
      <c r="CM88" s="281"/>
      <c r="CN88" s="225"/>
      <c r="CO88" s="80"/>
      <c r="CP88" s="281"/>
      <c r="CQ88" s="281"/>
      <c r="CR88" s="225"/>
      <c r="CS88" s="80"/>
      <c r="CT88" s="281"/>
      <c r="CU88" s="281"/>
      <c r="CV88" s="227"/>
      <c r="CW88" s="80"/>
      <c r="CX88" s="281"/>
      <c r="CY88" s="281"/>
      <c r="CZ88" s="227"/>
      <c r="DA88" s="80"/>
      <c r="DB88" s="281"/>
      <c r="DC88" s="281"/>
      <c r="DD88" s="287"/>
      <c r="DE88" s="289"/>
      <c r="DF88" s="281"/>
      <c r="DG88" s="281"/>
      <c r="DH88" s="287"/>
      <c r="DI88" s="289"/>
    </row>
    <row r="89" spans="1:113" x14ac:dyDescent="0.2">
      <c r="A89" s="207">
        <v>75</v>
      </c>
      <c r="B89" s="7" t="s">
        <v>688</v>
      </c>
      <c r="C89" s="108" t="s">
        <v>9</v>
      </c>
      <c r="D89" s="108" t="s">
        <v>380</v>
      </c>
      <c r="E89" s="399"/>
      <c r="F89" s="561"/>
      <c r="G89" s="209">
        <v>2064.7913564663995</v>
      </c>
      <c r="H89" s="210">
        <v>2064.7913564663995</v>
      </c>
      <c r="I89" s="211">
        <v>3</v>
      </c>
      <c r="J89" s="223"/>
      <c r="K89" s="223"/>
      <c r="L89" s="429"/>
      <c r="M89" s="186"/>
      <c r="N89" s="284"/>
      <c r="O89" s="298"/>
      <c r="P89" s="300"/>
      <c r="Q89" s="80"/>
      <c r="R89" s="284"/>
      <c r="S89" s="298"/>
      <c r="T89" s="300"/>
      <c r="U89" s="80"/>
      <c r="V89" s="284"/>
      <c r="W89" s="298"/>
      <c r="X89" s="300"/>
      <c r="Y89" s="80"/>
      <c r="Z89" s="288"/>
      <c r="AA89" s="288"/>
      <c r="AB89" s="300"/>
      <c r="AC89" s="80"/>
      <c r="AD89" s="288"/>
      <c r="AE89" s="288"/>
      <c r="AF89" s="300"/>
      <c r="AG89" s="80"/>
      <c r="AH89" s="288"/>
      <c r="AI89" s="288"/>
      <c r="AJ89" s="300"/>
      <c r="AK89" s="80"/>
      <c r="AL89" s="232" t="s">
        <v>698</v>
      </c>
      <c r="AM89" s="232" t="s">
        <v>0</v>
      </c>
      <c r="AN89" s="422">
        <v>3.0462962962962966E-2</v>
      </c>
      <c r="AO89" s="186">
        <v>799.99999999999977</v>
      </c>
      <c r="AP89" s="232" t="s">
        <v>698</v>
      </c>
      <c r="AQ89" s="232" t="s">
        <v>0</v>
      </c>
      <c r="AR89" s="422">
        <v>5.3275462962962962E-2</v>
      </c>
      <c r="AS89" s="186">
        <v>596.16724738675964</v>
      </c>
      <c r="AT89" s="232" t="s">
        <v>698</v>
      </c>
      <c r="AU89" s="232" t="s">
        <v>0</v>
      </c>
      <c r="AV89" s="422">
        <v>0.10399305555555556</v>
      </c>
      <c r="AW89" s="186">
        <v>668.62410907964045</v>
      </c>
      <c r="AX89" s="284"/>
      <c r="AY89" s="284"/>
      <c r="AZ89" s="301"/>
      <c r="BA89" s="80"/>
      <c r="BB89" s="284"/>
      <c r="BC89" s="284"/>
      <c r="BD89" s="300"/>
      <c r="BE89" s="80"/>
      <c r="BF89" s="298"/>
      <c r="BG89" s="298"/>
      <c r="BH89" s="301"/>
      <c r="BI89" s="80"/>
      <c r="BJ89" s="281"/>
      <c r="BK89" s="281"/>
      <c r="BL89" s="227"/>
      <c r="BM89" s="235"/>
      <c r="BN89" s="281"/>
      <c r="BO89" s="281"/>
      <c r="BP89" s="225"/>
      <c r="BQ89" s="80"/>
      <c r="BR89" s="281"/>
      <c r="BS89" s="281"/>
      <c r="BT89" s="225"/>
      <c r="BU89" s="80"/>
      <c r="BV89" s="281"/>
      <c r="BW89" s="281"/>
      <c r="BX89" s="227"/>
      <c r="BY89" s="80"/>
      <c r="BZ89" s="281"/>
      <c r="CA89" s="281"/>
      <c r="CB89" s="225"/>
      <c r="CC89" s="80"/>
      <c r="CD89" s="281"/>
      <c r="CE89" s="281"/>
      <c r="CF89" s="225"/>
      <c r="CG89" s="80"/>
      <c r="CH89" s="281"/>
      <c r="CI89" s="281"/>
      <c r="CJ89" s="225"/>
      <c r="CK89" s="80"/>
      <c r="CL89" s="281"/>
      <c r="CM89" s="281"/>
      <c r="CN89" s="225"/>
      <c r="CO89" s="80"/>
      <c r="CP89" s="281"/>
      <c r="CQ89" s="281"/>
      <c r="CR89" s="225"/>
      <c r="CS89" s="80"/>
      <c r="CT89" s="281"/>
      <c r="CU89" s="281"/>
      <c r="CV89" s="227"/>
      <c r="CW89" s="80"/>
      <c r="CX89" s="281"/>
      <c r="CY89" s="281"/>
      <c r="CZ89" s="227"/>
      <c r="DA89" s="80"/>
      <c r="DB89" s="281"/>
      <c r="DC89" s="281"/>
      <c r="DD89" s="287"/>
      <c r="DE89" s="289"/>
      <c r="DF89" s="281"/>
      <c r="DG89" s="281"/>
      <c r="DH89" s="287"/>
      <c r="DI89" s="289"/>
    </row>
    <row r="90" spans="1:113" x14ac:dyDescent="0.2">
      <c r="A90" s="207">
        <v>76</v>
      </c>
      <c r="B90" s="20" t="s">
        <v>164</v>
      </c>
      <c r="C90" s="370" t="s">
        <v>9</v>
      </c>
      <c r="D90" s="371" t="s">
        <v>64</v>
      </c>
      <c r="E90" s="367"/>
      <c r="F90" s="562"/>
      <c r="G90" s="209">
        <v>2063.7291390072432</v>
      </c>
      <c r="H90" s="210">
        <v>2063.7291390072432</v>
      </c>
      <c r="I90" s="211">
        <v>9</v>
      </c>
      <c r="J90" s="199"/>
      <c r="K90" s="199"/>
      <c r="L90" s="199"/>
      <c r="M90" s="213"/>
      <c r="N90" s="199"/>
      <c r="O90" s="199"/>
      <c r="P90" s="199"/>
      <c r="Q90" s="213"/>
      <c r="R90" s="199"/>
      <c r="S90" s="199"/>
      <c r="T90" s="199"/>
      <c r="U90" s="213"/>
      <c r="V90" s="282"/>
      <c r="W90" s="281"/>
      <c r="X90" s="227"/>
      <c r="Y90" s="80"/>
      <c r="Z90" s="419"/>
      <c r="AA90" s="419"/>
      <c r="AB90" s="421"/>
      <c r="AC90" s="186"/>
      <c r="AD90" s="419" t="s">
        <v>562</v>
      </c>
      <c r="AE90" s="419" t="s">
        <v>1</v>
      </c>
      <c r="AF90" s="420">
        <v>5.5266203703703699E-2</v>
      </c>
      <c r="AG90" s="186">
        <v>242.98401420959141</v>
      </c>
      <c r="AH90" s="419" t="s">
        <v>562</v>
      </c>
      <c r="AI90" s="419" t="s">
        <v>1</v>
      </c>
      <c r="AJ90" s="421" t="s">
        <v>352</v>
      </c>
      <c r="AK90" s="186">
        <v>0</v>
      </c>
      <c r="AL90" s="232" t="s">
        <v>698</v>
      </c>
      <c r="AM90" s="232" t="s">
        <v>0</v>
      </c>
      <c r="AN90" s="422">
        <v>4.2152777777777782E-2</v>
      </c>
      <c r="AO90" s="186">
        <v>262.76595744680833</v>
      </c>
      <c r="AP90" s="232" t="s">
        <v>698</v>
      </c>
      <c r="AQ90" s="232" t="s">
        <v>0</v>
      </c>
      <c r="AR90" s="422">
        <v>7.4178240740740739E-2</v>
      </c>
      <c r="AS90" s="186">
        <v>10</v>
      </c>
      <c r="AT90" s="232" t="s">
        <v>698</v>
      </c>
      <c r="AU90" s="232" t="s">
        <v>0</v>
      </c>
      <c r="AV90" s="422">
        <v>0.13546296296296298</v>
      </c>
      <c r="AW90" s="186">
        <v>205.20607375271126</v>
      </c>
      <c r="AX90" s="281"/>
      <c r="AY90" s="281"/>
      <c r="AZ90" s="225"/>
      <c r="BA90" s="80"/>
      <c r="BB90" s="281"/>
      <c r="BC90" s="281"/>
      <c r="BD90" s="227"/>
      <c r="BE90" s="80"/>
      <c r="BF90" s="281"/>
      <c r="BG90" s="281"/>
      <c r="BH90" s="225"/>
      <c r="BI90" s="80"/>
      <c r="BJ90" s="232" t="s">
        <v>711</v>
      </c>
      <c r="BK90" s="232" t="s">
        <v>1</v>
      </c>
      <c r="BL90" s="425" t="s">
        <v>352</v>
      </c>
      <c r="BM90" s="186">
        <v>0</v>
      </c>
      <c r="BN90" s="232" t="s">
        <v>711</v>
      </c>
      <c r="BO90" s="232" t="s">
        <v>1</v>
      </c>
      <c r="BP90" s="422">
        <v>6.4340277777777774E-2</v>
      </c>
      <c r="BQ90" s="186">
        <v>335.87265491756676</v>
      </c>
      <c r="BR90" s="232" t="s">
        <v>711</v>
      </c>
      <c r="BS90" s="232" t="s">
        <v>1</v>
      </c>
      <c r="BT90" s="422">
        <v>7.7071759259259257E-2</v>
      </c>
      <c r="BU90" s="186">
        <v>337.63033175355463</v>
      </c>
      <c r="BV90" s="232" t="s">
        <v>711</v>
      </c>
      <c r="BW90" s="232" t="s">
        <v>1</v>
      </c>
      <c r="BX90" s="422">
        <v>5.7928240740740738E-2</v>
      </c>
      <c r="BY90" s="186">
        <v>669.27010692701072</v>
      </c>
      <c r="BZ90" s="281"/>
      <c r="CA90" s="281"/>
      <c r="CB90" s="225"/>
      <c r="CC90" s="80"/>
      <c r="CD90" s="281"/>
      <c r="CE90" s="281"/>
      <c r="CF90" s="225"/>
      <c r="CG90" s="80"/>
      <c r="CH90" s="281"/>
      <c r="CI90" s="281"/>
      <c r="CJ90" s="225"/>
      <c r="CK90" s="80"/>
      <c r="CL90" s="281"/>
      <c r="CM90" s="281"/>
      <c r="CN90" s="225"/>
      <c r="CO90" s="80"/>
      <c r="CP90" s="281"/>
      <c r="CQ90" s="281"/>
      <c r="CR90" s="225"/>
      <c r="CS90" s="80"/>
      <c r="CT90" s="281"/>
      <c r="CU90" s="281"/>
      <c r="CV90" s="227"/>
      <c r="CW90" s="80"/>
      <c r="CX90" s="281"/>
      <c r="CY90" s="281"/>
      <c r="CZ90" s="227"/>
      <c r="DA90" s="80"/>
      <c r="DB90" s="281"/>
      <c r="DC90" s="281"/>
      <c r="DD90" s="287"/>
      <c r="DE90" s="289"/>
      <c r="DF90" s="281"/>
      <c r="DG90" s="281"/>
      <c r="DH90" s="287"/>
      <c r="DI90" s="289"/>
    </row>
    <row r="91" spans="1:113" x14ac:dyDescent="0.2">
      <c r="A91" s="207">
        <v>77</v>
      </c>
      <c r="B91" s="7" t="s">
        <v>702</v>
      </c>
      <c r="C91" s="108" t="s">
        <v>92</v>
      </c>
      <c r="D91" s="108" t="s">
        <v>95</v>
      </c>
      <c r="E91" s="399"/>
      <c r="F91" s="561"/>
      <c r="G91" s="209">
        <v>2049.9732775504763</v>
      </c>
      <c r="H91" s="210">
        <v>2049.9732775504763</v>
      </c>
      <c r="I91" s="211">
        <v>4</v>
      </c>
      <c r="J91" s="223"/>
      <c r="K91" s="223"/>
      <c r="L91" s="429"/>
      <c r="M91" s="186"/>
      <c r="N91" s="284"/>
      <c r="O91" s="298"/>
      <c r="P91" s="300"/>
      <c r="Q91" s="80"/>
      <c r="R91" s="284"/>
      <c r="S91" s="298"/>
      <c r="T91" s="300"/>
      <c r="U91" s="80"/>
      <c r="V91" s="284"/>
      <c r="W91" s="298"/>
      <c r="X91" s="300"/>
      <c r="Y91" s="80"/>
      <c r="Z91" s="288"/>
      <c r="AA91" s="288"/>
      <c r="AB91" s="300"/>
      <c r="AC91" s="80"/>
      <c r="AD91" s="288"/>
      <c r="AE91" s="288"/>
      <c r="AF91" s="300"/>
      <c r="AG91" s="80"/>
      <c r="AH91" s="288"/>
      <c r="AI91" s="288"/>
      <c r="AJ91" s="300"/>
      <c r="AK91" s="80"/>
      <c r="AL91" s="284"/>
      <c r="AM91" s="284"/>
      <c r="AN91" s="300"/>
      <c r="AO91" s="80"/>
      <c r="AP91" s="284"/>
      <c r="AQ91" s="286"/>
      <c r="AR91" s="300"/>
      <c r="AS91" s="80"/>
      <c r="AT91" s="284"/>
      <c r="AU91" s="284"/>
      <c r="AV91" s="300"/>
      <c r="AW91" s="80"/>
      <c r="AX91" s="284"/>
      <c r="AY91" s="284"/>
      <c r="AZ91" s="301"/>
      <c r="BA91" s="80"/>
      <c r="BB91" s="284"/>
      <c r="BC91" s="284"/>
      <c r="BD91" s="300"/>
      <c r="BE91" s="80"/>
      <c r="BF91" s="298"/>
      <c r="BG91" s="298"/>
      <c r="BH91" s="301"/>
      <c r="BI91" s="80"/>
      <c r="BJ91" s="232" t="s">
        <v>700</v>
      </c>
      <c r="BK91" s="232" t="s">
        <v>0</v>
      </c>
      <c r="BL91" s="422">
        <v>2.462962962962963E-2</v>
      </c>
      <c r="BM91" s="186">
        <v>419.01931649331357</v>
      </c>
      <c r="BN91" s="232" t="s">
        <v>700</v>
      </c>
      <c r="BO91" s="232" t="s">
        <v>0</v>
      </c>
      <c r="BP91" s="422">
        <v>6.4039351851851847E-2</v>
      </c>
      <c r="BQ91" s="186">
        <v>471.12462006079016</v>
      </c>
      <c r="BR91" s="232" t="s">
        <v>700</v>
      </c>
      <c r="BS91" s="232" t="s">
        <v>0</v>
      </c>
      <c r="BT91" s="422">
        <v>7.4583333333333335E-2</v>
      </c>
      <c r="BU91" s="186">
        <v>618.64951768488743</v>
      </c>
      <c r="BV91" s="232" t="s">
        <v>700</v>
      </c>
      <c r="BW91" s="232" t="s">
        <v>0</v>
      </c>
      <c r="BX91" s="422">
        <v>5.9247685185185188E-2</v>
      </c>
      <c r="BY91" s="186">
        <v>541.17982331148482</v>
      </c>
      <c r="BZ91" s="281"/>
      <c r="CA91" s="281"/>
      <c r="CB91" s="225"/>
      <c r="CC91" s="80"/>
      <c r="CD91" s="281"/>
      <c r="CE91" s="281"/>
      <c r="CF91" s="225"/>
      <c r="CG91" s="80"/>
      <c r="CH91" s="281"/>
      <c r="CI91" s="281"/>
      <c r="CJ91" s="225"/>
      <c r="CK91" s="80"/>
      <c r="CL91" s="281"/>
      <c r="CM91" s="281"/>
      <c r="CN91" s="225"/>
      <c r="CO91" s="80"/>
      <c r="CP91" s="281"/>
      <c r="CQ91" s="281"/>
      <c r="CR91" s="225"/>
      <c r="CS91" s="80"/>
      <c r="CT91" s="281"/>
      <c r="CU91" s="281"/>
      <c r="CV91" s="227"/>
      <c r="CW91" s="80"/>
      <c r="CX91" s="281"/>
      <c r="CY91" s="281"/>
      <c r="CZ91" s="227"/>
      <c r="DA91" s="80"/>
      <c r="DB91" s="281"/>
      <c r="DC91" s="281"/>
      <c r="DD91" s="287"/>
      <c r="DE91" s="289"/>
      <c r="DF91" s="281"/>
      <c r="DG91" s="281"/>
      <c r="DH91" s="287"/>
      <c r="DI91" s="289"/>
    </row>
    <row r="92" spans="1:113" x14ac:dyDescent="0.2">
      <c r="A92" s="207">
        <v>78</v>
      </c>
      <c r="B92" s="208" t="s">
        <v>117</v>
      </c>
      <c r="C92" s="108" t="s">
        <v>9</v>
      </c>
      <c r="D92" s="108" t="s">
        <v>48</v>
      </c>
      <c r="F92" s="561"/>
      <c r="G92" s="209">
        <v>2034.2888318082482</v>
      </c>
      <c r="H92" s="210">
        <v>2034.2888318082482</v>
      </c>
      <c r="I92" s="211">
        <v>3</v>
      </c>
      <c r="J92" s="199"/>
      <c r="K92" s="199"/>
      <c r="L92" s="199"/>
      <c r="M92" s="296"/>
      <c r="N92" s="282"/>
      <c r="O92" s="281"/>
      <c r="P92" s="227"/>
      <c r="Q92" s="80"/>
      <c r="R92" s="282"/>
      <c r="S92" s="281"/>
      <c r="T92" s="227"/>
      <c r="U92" s="80"/>
      <c r="V92" s="282"/>
      <c r="W92" s="281"/>
      <c r="X92" s="227"/>
      <c r="Y92" s="80"/>
      <c r="Z92" s="226"/>
      <c r="AA92" s="226"/>
      <c r="AB92" s="225"/>
      <c r="AC92" s="80"/>
      <c r="AD92" s="226"/>
      <c r="AE92" s="226"/>
      <c r="AF92" s="225"/>
      <c r="AG92" s="80"/>
      <c r="AH92" s="226"/>
      <c r="AI92" s="226"/>
      <c r="AJ92" s="225"/>
      <c r="AK92" s="80"/>
      <c r="AL92" s="226"/>
      <c r="AM92" s="226"/>
      <c r="AN92" s="225"/>
      <c r="AO92" s="80"/>
      <c r="AP92" s="282"/>
      <c r="AQ92" s="281"/>
      <c r="AR92" s="283"/>
      <c r="AS92" s="80"/>
      <c r="AT92" s="281"/>
      <c r="AU92" s="281"/>
      <c r="AV92" s="225"/>
      <c r="AW92" s="80"/>
      <c r="AX92" s="423" t="s">
        <v>365</v>
      </c>
      <c r="AY92" s="423" t="s">
        <v>0</v>
      </c>
      <c r="AZ92" s="424">
        <v>2.1875000000000002E-2</v>
      </c>
      <c r="BA92" s="186">
        <v>602.26415094339586</v>
      </c>
      <c r="BB92" s="423" t="s">
        <v>365</v>
      </c>
      <c r="BC92" s="423" t="s">
        <v>0</v>
      </c>
      <c r="BD92" s="424">
        <v>6.5231481481481488E-2</v>
      </c>
      <c r="BE92" s="186">
        <v>740.52377670572014</v>
      </c>
      <c r="BF92" s="423" t="s">
        <v>365</v>
      </c>
      <c r="BG92" s="423" t="s">
        <v>0</v>
      </c>
      <c r="BH92" s="424">
        <v>4.1874999999999996E-2</v>
      </c>
      <c r="BI92" s="186">
        <v>691.50090415913223</v>
      </c>
      <c r="BJ92" s="281"/>
      <c r="BK92" s="281"/>
      <c r="BL92" s="227"/>
      <c r="BM92" s="235"/>
      <c r="BN92" s="281"/>
      <c r="BO92" s="281"/>
      <c r="BP92" s="225"/>
      <c r="BQ92" s="80"/>
      <c r="BR92" s="281"/>
      <c r="BS92" s="281"/>
      <c r="BT92" s="225"/>
      <c r="BU92" s="80"/>
      <c r="BV92" s="281"/>
      <c r="BW92" s="281"/>
      <c r="BX92" s="227"/>
      <c r="BY92" s="80"/>
      <c r="BZ92" s="281"/>
      <c r="CA92" s="281"/>
      <c r="CB92" s="225"/>
      <c r="CC92" s="80"/>
      <c r="CD92" s="281"/>
      <c r="CE92" s="281"/>
      <c r="CF92" s="225"/>
      <c r="CG92" s="80"/>
      <c r="CH92" s="281"/>
      <c r="CI92" s="281"/>
      <c r="CJ92" s="225"/>
      <c r="CK92" s="80"/>
      <c r="CL92" s="281"/>
      <c r="CM92" s="281"/>
      <c r="CN92" s="225"/>
      <c r="CO92" s="80"/>
      <c r="CP92" s="281"/>
      <c r="CQ92" s="281"/>
      <c r="CR92" s="225"/>
      <c r="CS92" s="80"/>
      <c r="CT92" s="281"/>
      <c r="CU92" s="281"/>
      <c r="CV92" s="227"/>
      <c r="CW92" s="80"/>
      <c r="CX92" s="281"/>
      <c r="CY92" s="281"/>
      <c r="CZ92" s="227"/>
      <c r="DA92" s="80"/>
      <c r="DB92" s="281"/>
      <c r="DC92" s="281"/>
      <c r="DD92" s="287"/>
      <c r="DE92" s="289"/>
      <c r="DF92" s="281"/>
      <c r="DG92" s="281"/>
      <c r="DH92" s="287"/>
      <c r="DI92" s="289"/>
    </row>
    <row r="93" spans="1:113" x14ac:dyDescent="0.2">
      <c r="A93" s="207">
        <v>79</v>
      </c>
      <c r="B93" s="368" t="s">
        <v>552</v>
      </c>
      <c r="C93" s="370" t="s">
        <v>128</v>
      </c>
      <c r="D93" s="371" t="s">
        <v>553</v>
      </c>
      <c r="E93" s="222" t="s">
        <v>353</v>
      </c>
      <c r="F93" s="561"/>
      <c r="G93" s="209">
        <v>1947.1831686995365</v>
      </c>
      <c r="H93" s="210">
        <v>1947.1831686995365</v>
      </c>
      <c r="I93" s="211">
        <v>3</v>
      </c>
      <c r="J93" s="199"/>
      <c r="K93" s="199"/>
      <c r="L93" s="199"/>
      <c r="M93" s="213"/>
      <c r="N93" s="199"/>
      <c r="O93" s="199"/>
      <c r="P93" s="199"/>
      <c r="Q93" s="213"/>
      <c r="R93" s="199"/>
      <c r="S93" s="199"/>
      <c r="T93" s="199"/>
      <c r="U93" s="213"/>
      <c r="V93" s="282"/>
      <c r="W93" s="281"/>
      <c r="X93" s="227"/>
      <c r="Y93" s="80"/>
      <c r="Z93" s="419" t="s">
        <v>556</v>
      </c>
      <c r="AA93" s="419" t="s">
        <v>155</v>
      </c>
      <c r="AB93" s="420">
        <v>1.834490740740741E-2</v>
      </c>
      <c r="AC93" s="186">
        <v>601.79856115107896</v>
      </c>
      <c r="AD93" s="419" t="s">
        <v>556</v>
      </c>
      <c r="AE93" s="419" t="s">
        <v>155</v>
      </c>
      <c r="AF93" s="420">
        <v>3.2731481481481479E-2</v>
      </c>
      <c r="AG93" s="186">
        <v>675.13731233980229</v>
      </c>
      <c r="AH93" s="419" t="s">
        <v>556</v>
      </c>
      <c r="AI93" s="419" t="s">
        <v>155</v>
      </c>
      <c r="AJ93" s="420">
        <v>3.1226851851851853E-2</v>
      </c>
      <c r="AK93" s="186">
        <v>670.24729520865537</v>
      </c>
      <c r="AL93" s="282"/>
      <c r="AM93" s="284"/>
      <c r="AN93" s="225"/>
      <c r="AO93" s="80"/>
      <c r="AP93" s="282"/>
      <c r="AQ93" s="281"/>
      <c r="AR93" s="283"/>
      <c r="AS93" s="80"/>
      <c r="AT93" s="281"/>
      <c r="AU93" s="281"/>
      <c r="AV93" s="225"/>
      <c r="AW93" s="80"/>
      <c r="AX93" s="281"/>
      <c r="AY93" s="281"/>
      <c r="AZ93" s="225"/>
      <c r="BA93" s="80"/>
      <c r="BB93" s="284"/>
      <c r="BC93" s="284"/>
      <c r="BD93" s="300"/>
      <c r="BE93" s="80"/>
      <c r="BF93" s="281"/>
      <c r="BG93" s="281"/>
      <c r="BH93" s="225"/>
      <c r="BI93" s="80"/>
      <c r="BJ93" s="281"/>
      <c r="BK93" s="281"/>
      <c r="BL93" s="227"/>
      <c r="BM93" s="235"/>
      <c r="BN93" s="281"/>
      <c r="BO93" s="281"/>
      <c r="BP93" s="225"/>
      <c r="BQ93" s="80"/>
      <c r="BR93" s="281"/>
      <c r="BS93" s="281"/>
      <c r="BT93" s="225"/>
      <c r="BU93" s="80"/>
      <c r="BV93" s="281"/>
      <c r="BW93" s="281"/>
      <c r="BX93" s="227"/>
      <c r="BY93" s="80"/>
      <c r="BZ93" s="281"/>
      <c r="CA93" s="281"/>
      <c r="CB93" s="225"/>
      <c r="CC93" s="80"/>
      <c r="CD93" s="281"/>
      <c r="CE93" s="281"/>
      <c r="CF93" s="225"/>
      <c r="CG93" s="80"/>
      <c r="CH93" s="281"/>
      <c r="CI93" s="281"/>
      <c r="CJ93" s="225"/>
      <c r="CK93" s="80"/>
      <c r="CL93" s="281"/>
      <c r="CM93" s="281"/>
      <c r="CN93" s="225"/>
      <c r="CO93" s="80"/>
      <c r="CP93" s="281"/>
      <c r="CQ93" s="281"/>
      <c r="CR93" s="225"/>
      <c r="CS93" s="80"/>
      <c r="CT93" s="281"/>
      <c r="CU93" s="281"/>
      <c r="CV93" s="227"/>
      <c r="CW93" s="80"/>
      <c r="CX93" s="281"/>
      <c r="CY93" s="281"/>
      <c r="CZ93" s="227"/>
      <c r="DA93" s="80"/>
      <c r="DB93" s="281"/>
      <c r="DC93" s="281"/>
      <c r="DD93" s="287"/>
      <c r="DE93" s="289"/>
      <c r="DF93" s="281"/>
      <c r="DG93" s="281"/>
      <c r="DH93" s="287"/>
      <c r="DI93" s="289"/>
    </row>
    <row r="94" spans="1:113" x14ac:dyDescent="0.2">
      <c r="A94" s="207">
        <v>80</v>
      </c>
      <c r="B94" s="208" t="s">
        <v>342</v>
      </c>
      <c r="C94" s="108" t="s">
        <v>9</v>
      </c>
      <c r="D94" s="303" t="s">
        <v>419</v>
      </c>
      <c r="E94" s="200" t="s">
        <v>363</v>
      </c>
      <c r="F94" s="561"/>
      <c r="G94" s="209">
        <v>1935.011417130863</v>
      </c>
      <c r="H94" s="210">
        <v>1935.011417130863</v>
      </c>
      <c r="I94" s="211">
        <v>4</v>
      </c>
      <c r="J94" s="282" t="s">
        <v>361</v>
      </c>
      <c r="K94" s="281" t="s">
        <v>1</v>
      </c>
      <c r="L94" s="216">
        <v>2.7094907407407404E-2</v>
      </c>
      <c r="M94" s="186">
        <v>756.39639639639654</v>
      </c>
      <c r="N94" s="282"/>
      <c r="O94" s="281"/>
      <c r="P94" s="227"/>
      <c r="Q94" s="80"/>
      <c r="R94" s="282"/>
      <c r="S94" s="281"/>
      <c r="T94" s="232"/>
      <c r="U94" s="80"/>
      <c r="V94" s="282"/>
      <c r="W94" s="281"/>
      <c r="X94" s="232"/>
      <c r="Y94" s="80"/>
      <c r="Z94" s="282"/>
      <c r="AA94" s="281"/>
      <c r="AB94" s="227"/>
      <c r="AC94" s="80"/>
      <c r="AD94" s="282"/>
      <c r="AE94" s="281"/>
      <c r="AF94" s="227"/>
      <c r="AG94" s="80"/>
      <c r="AH94" s="282"/>
      <c r="AI94" s="281"/>
      <c r="AJ94" s="227"/>
      <c r="AK94" s="80"/>
      <c r="AL94" s="232" t="s">
        <v>361</v>
      </c>
      <c r="AM94" s="232" t="s">
        <v>1</v>
      </c>
      <c r="AN94" s="422">
        <v>3.3252314814814811E-2</v>
      </c>
      <c r="AO94" s="186">
        <v>474.67208947635993</v>
      </c>
      <c r="AP94" s="232" t="s">
        <v>361</v>
      </c>
      <c r="AQ94" s="232" t="s">
        <v>1</v>
      </c>
      <c r="AR94" s="422">
        <v>4.2835648148148144E-2</v>
      </c>
      <c r="AS94" s="186">
        <v>703.94293125810668</v>
      </c>
      <c r="AT94" s="232" t="s">
        <v>361</v>
      </c>
      <c r="AU94" s="232" t="s">
        <v>155</v>
      </c>
      <c r="AV94" s="425" t="s">
        <v>352</v>
      </c>
      <c r="AW94" s="186">
        <v>0</v>
      </c>
      <c r="AX94" s="281"/>
      <c r="AY94" s="281"/>
      <c r="AZ94" s="225"/>
      <c r="BA94" s="430"/>
      <c r="BB94" s="281"/>
      <c r="BC94" s="281"/>
      <c r="BD94" s="227"/>
      <c r="BE94" s="430"/>
      <c r="BF94" s="281"/>
      <c r="BG94" s="281"/>
      <c r="BH94" s="225"/>
      <c r="BI94" s="80"/>
      <c r="BJ94" s="281"/>
      <c r="BK94" s="281"/>
      <c r="BL94" s="227"/>
      <c r="BM94" s="235"/>
      <c r="BN94" s="281"/>
      <c r="BO94" s="281"/>
      <c r="BP94" s="225"/>
      <c r="BQ94" s="80"/>
      <c r="BR94" s="281"/>
      <c r="BS94" s="281"/>
      <c r="BT94" s="225"/>
      <c r="BU94" s="80"/>
      <c r="BV94" s="281"/>
      <c r="BW94" s="281"/>
      <c r="BX94" s="227"/>
      <c r="BY94" s="80"/>
      <c r="BZ94" s="281"/>
      <c r="CA94" s="281"/>
      <c r="CB94" s="225"/>
      <c r="CC94" s="80"/>
      <c r="CD94" s="281"/>
      <c r="CE94" s="281"/>
      <c r="CF94" s="225"/>
      <c r="CG94" s="80"/>
      <c r="CH94" s="281"/>
      <c r="CI94" s="281"/>
      <c r="CJ94" s="225"/>
      <c r="CK94" s="80"/>
      <c r="CL94" s="281"/>
      <c r="CM94" s="281"/>
      <c r="CN94" s="225"/>
      <c r="CO94" s="80"/>
      <c r="CP94" s="281"/>
      <c r="CQ94" s="281"/>
      <c r="CR94" s="225"/>
      <c r="CS94" s="80"/>
      <c r="CT94" s="281"/>
      <c r="CU94" s="281"/>
      <c r="CV94" s="227"/>
      <c r="CW94" s="80"/>
      <c r="CX94" s="281"/>
      <c r="CY94" s="281"/>
      <c r="CZ94" s="227"/>
      <c r="DA94" s="80"/>
      <c r="DB94" s="281"/>
      <c r="DC94" s="281"/>
      <c r="DD94" s="287"/>
      <c r="DE94" s="289"/>
      <c r="DF94" s="281"/>
      <c r="DG94" s="281"/>
      <c r="DH94" s="287"/>
      <c r="DI94" s="289"/>
    </row>
    <row r="95" spans="1:113" x14ac:dyDescent="0.2">
      <c r="A95" s="207">
        <v>81</v>
      </c>
      <c r="B95" s="20" t="s">
        <v>413</v>
      </c>
      <c r="C95" s="370" t="s">
        <v>9</v>
      </c>
      <c r="D95" s="371" t="s">
        <v>71</v>
      </c>
      <c r="E95" s="200" t="s">
        <v>353</v>
      </c>
      <c r="F95" s="561"/>
      <c r="G95" s="209">
        <v>1930.8182766579921</v>
      </c>
      <c r="H95" s="210">
        <v>1930.8182766579921</v>
      </c>
      <c r="I95" s="211">
        <v>8</v>
      </c>
      <c r="J95" s="199"/>
      <c r="K95" s="199"/>
      <c r="L95" s="199"/>
      <c r="M95" s="213"/>
      <c r="N95" s="199"/>
      <c r="O95" s="199"/>
      <c r="P95" s="199"/>
      <c r="Q95" s="213"/>
      <c r="R95" s="199"/>
      <c r="S95" s="199"/>
      <c r="T95" s="199"/>
      <c r="U95" s="213"/>
      <c r="V95" s="282"/>
      <c r="W95" s="281"/>
      <c r="X95" s="227"/>
      <c r="Y95" s="80"/>
      <c r="Z95" s="419" t="s">
        <v>556</v>
      </c>
      <c r="AA95" s="419" t="s">
        <v>155</v>
      </c>
      <c r="AB95" s="421" t="s">
        <v>352</v>
      </c>
      <c r="AC95" s="186">
        <v>0</v>
      </c>
      <c r="AD95" s="419" t="s">
        <v>556</v>
      </c>
      <c r="AE95" s="419" t="s">
        <v>155</v>
      </c>
      <c r="AF95" s="420">
        <v>6.4131944444444436E-2</v>
      </c>
      <c r="AG95" s="186">
        <v>10</v>
      </c>
      <c r="AH95" s="419" t="s">
        <v>556</v>
      </c>
      <c r="AI95" s="419" t="s">
        <v>155</v>
      </c>
      <c r="AJ95" s="420">
        <v>6.1562499999999999E-2</v>
      </c>
      <c r="AK95" s="186">
        <v>10</v>
      </c>
      <c r="AL95" s="232" t="s">
        <v>390</v>
      </c>
      <c r="AM95" s="232" t="s">
        <v>170</v>
      </c>
      <c r="AN95" s="422">
        <v>2.388888888888889E-2</v>
      </c>
      <c r="AO95" s="186">
        <v>260.97560975609764</v>
      </c>
      <c r="AP95" s="232" t="s">
        <v>390</v>
      </c>
      <c r="AQ95" s="232" t="s">
        <v>169</v>
      </c>
      <c r="AR95" s="422">
        <v>6.25E-2</v>
      </c>
      <c r="AS95" s="186">
        <v>195.70977917981097</v>
      </c>
      <c r="AT95" s="232" t="s">
        <v>390</v>
      </c>
      <c r="AU95" s="232" t="s">
        <v>170</v>
      </c>
      <c r="AV95" s="422">
        <v>6.6076388888888893E-2</v>
      </c>
      <c r="AW95" s="186">
        <v>391.24969189055952</v>
      </c>
      <c r="AX95" s="281"/>
      <c r="AY95" s="281"/>
      <c r="AZ95" s="225"/>
      <c r="BA95" s="430"/>
      <c r="BB95" s="281"/>
      <c r="BC95" s="281"/>
      <c r="BD95" s="227"/>
      <c r="BE95" s="430"/>
      <c r="BF95" s="281"/>
      <c r="BG95" s="281"/>
      <c r="BH95" s="225"/>
      <c r="BI95" s="80"/>
      <c r="BJ95" s="281"/>
      <c r="BK95" s="281"/>
      <c r="BL95" s="227"/>
      <c r="BM95" s="235"/>
      <c r="BN95" s="281"/>
      <c r="BO95" s="281"/>
      <c r="BP95" s="225"/>
      <c r="BQ95" s="80"/>
      <c r="BR95" s="281"/>
      <c r="BS95" s="281"/>
      <c r="BT95" s="225"/>
      <c r="BU95" s="80"/>
      <c r="BV95" s="281"/>
      <c r="BW95" s="281"/>
      <c r="BX95" s="227"/>
      <c r="BY95" s="80"/>
      <c r="BZ95" s="425" t="s">
        <v>733</v>
      </c>
      <c r="CA95" s="232" t="s">
        <v>169</v>
      </c>
      <c r="CB95" s="422">
        <v>2.75E-2</v>
      </c>
      <c r="CC95" s="186">
        <v>522.88319583152406</v>
      </c>
      <c r="CD95" s="425" t="s">
        <v>733</v>
      </c>
      <c r="CE95" s="232" t="s">
        <v>169</v>
      </c>
      <c r="CF95" s="424">
        <v>3.3981481481481481E-2</v>
      </c>
      <c r="CG95" s="192">
        <v>540</v>
      </c>
      <c r="CH95" s="281"/>
      <c r="CI95" s="281"/>
      <c r="CJ95" s="225"/>
      <c r="CK95" s="80"/>
      <c r="CL95" s="281"/>
      <c r="CM95" s="281"/>
      <c r="CN95" s="225"/>
      <c r="CO95" s="80"/>
      <c r="CP95" s="281"/>
      <c r="CQ95" s="281"/>
      <c r="CR95" s="225"/>
      <c r="CS95" s="80"/>
      <c r="CT95" s="281"/>
      <c r="CU95" s="281"/>
      <c r="CV95" s="227"/>
      <c r="CW95" s="80"/>
      <c r="CX95" s="281"/>
      <c r="CY95" s="281"/>
      <c r="CZ95" s="227"/>
      <c r="DA95" s="80"/>
      <c r="DB95" s="281"/>
      <c r="DC95" s="281"/>
      <c r="DD95" s="287"/>
      <c r="DE95" s="289"/>
      <c r="DF95" s="281"/>
      <c r="DG95" s="281"/>
      <c r="DH95" s="287"/>
      <c r="DI95" s="289"/>
    </row>
    <row r="96" spans="1:113" x14ac:dyDescent="0.2">
      <c r="A96" s="207">
        <v>82</v>
      </c>
      <c r="B96" s="368" t="s">
        <v>572</v>
      </c>
      <c r="C96" s="370" t="s">
        <v>128</v>
      </c>
      <c r="D96" s="371" t="s">
        <v>573</v>
      </c>
      <c r="E96" s="367"/>
      <c r="F96" s="561"/>
      <c r="G96" s="209">
        <v>1901.2728925737042</v>
      </c>
      <c r="H96" s="210">
        <v>1901.2728925737042</v>
      </c>
      <c r="I96" s="211">
        <v>3</v>
      </c>
      <c r="J96" s="199"/>
      <c r="K96" s="199"/>
      <c r="L96" s="199"/>
      <c r="M96" s="213"/>
      <c r="N96" s="199"/>
      <c r="O96" s="199"/>
      <c r="P96" s="199"/>
      <c r="Q96" s="213"/>
      <c r="R96" s="199"/>
      <c r="S96" s="199"/>
      <c r="T96" s="199"/>
      <c r="U96" s="213"/>
      <c r="V96" s="282"/>
      <c r="W96" s="281"/>
      <c r="X96" s="227"/>
      <c r="Y96" s="80"/>
      <c r="Z96" s="419" t="s">
        <v>365</v>
      </c>
      <c r="AA96" s="419" t="s">
        <v>0</v>
      </c>
      <c r="AB96" s="420">
        <v>2.3206018518518515E-2</v>
      </c>
      <c r="AC96" s="186">
        <v>503.73134328358213</v>
      </c>
      <c r="AD96" s="419" t="s">
        <v>365</v>
      </c>
      <c r="AE96" s="419" t="s">
        <v>0</v>
      </c>
      <c r="AF96" s="420">
        <v>5.5185185185185191E-2</v>
      </c>
      <c r="AG96" s="186">
        <v>635.37492844876931</v>
      </c>
      <c r="AH96" s="419" t="s">
        <v>365</v>
      </c>
      <c r="AI96" s="419" t="s">
        <v>0</v>
      </c>
      <c r="AJ96" s="420">
        <v>5.2106481481481483E-2</v>
      </c>
      <c r="AK96" s="186">
        <v>762.16662084135271</v>
      </c>
      <c r="AL96" s="282"/>
      <c r="AM96" s="284"/>
      <c r="AN96" s="225"/>
      <c r="AO96" s="80"/>
      <c r="AP96" s="282"/>
      <c r="AQ96" s="281"/>
      <c r="AR96" s="283"/>
      <c r="AS96" s="80"/>
      <c r="AT96" s="281"/>
      <c r="AU96" s="281"/>
      <c r="AV96" s="225"/>
      <c r="AW96" s="80"/>
      <c r="AX96" s="281"/>
      <c r="AY96" s="281"/>
      <c r="AZ96" s="225"/>
      <c r="BA96" s="80"/>
      <c r="BB96" s="284"/>
      <c r="BC96" s="284"/>
      <c r="BD96" s="300"/>
      <c r="BE96" s="80"/>
      <c r="BF96" s="298"/>
      <c r="BG96" s="298"/>
      <c r="BH96" s="301"/>
      <c r="BI96" s="80"/>
      <c r="BJ96" s="281"/>
      <c r="BK96" s="281"/>
      <c r="BL96" s="227"/>
      <c r="BM96" s="235"/>
      <c r="BN96" s="281"/>
      <c r="BO96" s="281"/>
      <c r="BP96" s="225"/>
      <c r="BQ96" s="80"/>
      <c r="BR96" s="281"/>
      <c r="BS96" s="281"/>
      <c r="BT96" s="225"/>
      <c r="BU96" s="80"/>
      <c r="BV96" s="281"/>
      <c r="BW96" s="281"/>
      <c r="BX96" s="227"/>
      <c r="BY96" s="80"/>
      <c r="BZ96" s="281"/>
      <c r="CA96" s="281"/>
      <c r="CB96" s="225"/>
      <c r="CC96" s="80"/>
      <c r="CD96" s="281"/>
      <c r="CE96" s="281"/>
      <c r="CF96" s="225"/>
      <c r="CG96" s="80"/>
      <c r="CH96" s="281"/>
      <c r="CI96" s="281"/>
      <c r="CJ96" s="225"/>
      <c r="CK96" s="80"/>
      <c r="CL96" s="281"/>
      <c r="CM96" s="281"/>
      <c r="CN96" s="225"/>
      <c r="CO96" s="80"/>
      <c r="CP96" s="281"/>
      <c r="CQ96" s="281"/>
      <c r="CR96" s="225"/>
      <c r="CS96" s="80"/>
      <c r="CT96" s="281"/>
      <c r="CU96" s="281"/>
      <c r="CV96" s="227"/>
      <c r="CW96" s="80"/>
      <c r="CX96" s="281"/>
      <c r="CY96" s="281"/>
      <c r="CZ96" s="227"/>
      <c r="DA96" s="80"/>
      <c r="DB96" s="281"/>
      <c r="DC96" s="281"/>
      <c r="DD96" s="287"/>
      <c r="DE96" s="289"/>
      <c r="DF96" s="281"/>
      <c r="DG96" s="281"/>
      <c r="DH96" s="287"/>
      <c r="DI96" s="289"/>
    </row>
    <row r="97" spans="1:115" x14ac:dyDescent="0.2">
      <c r="A97" s="207">
        <v>83</v>
      </c>
      <c r="B97" s="7" t="s">
        <v>691</v>
      </c>
      <c r="C97" s="108" t="s">
        <v>128</v>
      </c>
      <c r="D97" s="108" t="s">
        <v>611</v>
      </c>
      <c r="E97" s="399"/>
      <c r="F97" s="563"/>
      <c r="G97" s="209">
        <v>1868.1261829652999</v>
      </c>
      <c r="H97" s="210">
        <v>1868.1261829652999</v>
      </c>
      <c r="I97" s="211">
        <v>3</v>
      </c>
      <c r="J97" s="223"/>
      <c r="K97" s="223"/>
      <c r="L97" s="429"/>
      <c r="M97" s="186"/>
      <c r="N97" s="284"/>
      <c r="O97" s="298"/>
      <c r="P97" s="300"/>
      <c r="Q97" s="213"/>
      <c r="R97" s="199"/>
      <c r="S97" s="199"/>
      <c r="T97" s="199"/>
      <c r="U97" s="213"/>
      <c r="V97" s="282"/>
      <c r="W97" s="281"/>
      <c r="X97" s="227"/>
      <c r="Y97" s="80"/>
      <c r="Z97" s="288"/>
      <c r="AA97" s="288"/>
      <c r="AB97" s="300"/>
      <c r="AC97" s="80"/>
      <c r="AD97" s="288"/>
      <c r="AE97" s="288"/>
      <c r="AF97" s="300"/>
      <c r="AG97" s="80"/>
      <c r="AH97" s="288"/>
      <c r="AI97" s="288"/>
      <c r="AJ97" s="300"/>
      <c r="AK97" s="80"/>
      <c r="AL97" s="232" t="s">
        <v>390</v>
      </c>
      <c r="AM97" s="232" t="s">
        <v>170</v>
      </c>
      <c r="AN97" s="422">
        <v>1.5659722222222224E-2</v>
      </c>
      <c r="AO97" s="186">
        <v>550</v>
      </c>
      <c r="AP97" s="232" t="s">
        <v>390</v>
      </c>
      <c r="AQ97" s="232" t="s">
        <v>169</v>
      </c>
      <c r="AR97" s="422">
        <v>3.6793981481481483E-2</v>
      </c>
      <c r="AS97" s="186">
        <v>658.1261829652999</v>
      </c>
      <c r="AT97" s="232" t="s">
        <v>390</v>
      </c>
      <c r="AU97" s="232" t="s">
        <v>170</v>
      </c>
      <c r="AV97" s="422">
        <v>4.6956018518518522E-2</v>
      </c>
      <c r="AW97" s="186">
        <v>660</v>
      </c>
      <c r="AX97" s="284"/>
      <c r="AY97" s="284"/>
      <c r="AZ97" s="301"/>
      <c r="BA97" s="80"/>
      <c r="BB97" s="284"/>
      <c r="BC97" s="284"/>
      <c r="BD97" s="300"/>
      <c r="BE97" s="80"/>
      <c r="BF97" s="298"/>
      <c r="BG97" s="298"/>
      <c r="BH97" s="301"/>
      <c r="BI97" s="80"/>
      <c r="BJ97" s="281"/>
      <c r="BK97" s="281"/>
      <c r="BL97" s="227"/>
      <c r="BM97" s="235"/>
      <c r="BN97" s="281"/>
      <c r="BO97" s="281"/>
      <c r="BP97" s="225"/>
      <c r="BQ97" s="80"/>
      <c r="BR97" s="281"/>
      <c r="BS97" s="281"/>
      <c r="BT97" s="225"/>
      <c r="BU97" s="80"/>
      <c r="BV97" s="281"/>
      <c r="BW97" s="281"/>
      <c r="BX97" s="227"/>
      <c r="BY97" s="80"/>
      <c r="BZ97" s="281"/>
      <c r="CA97" s="281"/>
      <c r="CB97" s="225"/>
      <c r="CC97" s="80"/>
      <c r="CD97" s="281"/>
      <c r="CE97" s="281"/>
      <c r="CF97" s="225"/>
      <c r="CG97" s="80"/>
      <c r="CH97" s="281"/>
      <c r="CI97" s="281"/>
      <c r="CJ97" s="225"/>
      <c r="CK97" s="80"/>
      <c r="CL97" s="281"/>
      <c r="CM97" s="281"/>
      <c r="CN97" s="225"/>
      <c r="CO97" s="80"/>
      <c r="CP97" s="281"/>
      <c r="CQ97" s="281"/>
      <c r="CR97" s="225"/>
      <c r="CS97" s="80"/>
      <c r="CT97" s="281"/>
      <c r="CU97" s="281"/>
      <c r="CV97" s="227"/>
      <c r="CW97" s="80"/>
      <c r="CX97" s="281"/>
      <c r="CY97" s="281"/>
      <c r="CZ97" s="227"/>
      <c r="DA97" s="80"/>
      <c r="DB97" s="281"/>
      <c r="DC97" s="281"/>
      <c r="DD97" s="287"/>
      <c r="DE97" s="289"/>
      <c r="DF97" s="281"/>
      <c r="DG97" s="281"/>
      <c r="DH97" s="287"/>
      <c r="DI97" s="289"/>
    </row>
    <row r="98" spans="1:115" x14ac:dyDescent="0.2">
      <c r="A98" s="207">
        <v>84</v>
      </c>
      <c r="B98" s="7" t="s">
        <v>705</v>
      </c>
      <c r="C98" s="108" t="s">
        <v>92</v>
      </c>
      <c r="D98" s="108" t="s">
        <v>95</v>
      </c>
      <c r="E98" s="399"/>
      <c r="F98" s="561"/>
      <c r="G98" s="209">
        <v>1859.5196762554763</v>
      </c>
      <c r="H98" s="210">
        <v>1859.5196762554763</v>
      </c>
      <c r="I98" s="211">
        <v>3</v>
      </c>
      <c r="J98" s="223"/>
      <c r="K98" s="223"/>
      <c r="L98" s="429"/>
      <c r="M98" s="186"/>
      <c r="N98" s="284"/>
      <c r="O98" s="298"/>
      <c r="P98" s="300"/>
      <c r="Q98" s="213"/>
      <c r="R98" s="199"/>
      <c r="S98" s="199"/>
      <c r="T98" s="199"/>
      <c r="U98" s="213"/>
      <c r="V98" s="282"/>
      <c r="W98" s="281"/>
      <c r="X98" s="227"/>
      <c r="Y98" s="80"/>
      <c r="Z98" s="288"/>
      <c r="AA98" s="288"/>
      <c r="AB98" s="300"/>
      <c r="AC98" s="80"/>
      <c r="AD98" s="288"/>
      <c r="AE98" s="288"/>
      <c r="AF98" s="300"/>
      <c r="AG98" s="80"/>
      <c r="AH98" s="288"/>
      <c r="AI98" s="288"/>
      <c r="AJ98" s="300"/>
      <c r="AK98" s="80"/>
      <c r="AL98" s="284"/>
      <c r="AM98" s="284"/>
      <c r="AN98" s="300"/>
      <c r="AO98" s="80"/>
      <c r="AP98" s="284"/>
      <c r="AQ98" s="286"/>
      <c r="AR98" s="300"/>
      <c r="AS98" s="80"/>
      <c r="AT98" s="284"/>
      <c r="AU98" s="284"/>
      <c r="AV98" s="300"/>
      <c r="AW98" s="80"/>
      <c r="AX98" s="284"/>
      <c r="AY98" s="284"/>
      <c r="AZ98" s="301"/>
      <c r="BA98" s="80"/>
      <c r="BB98" s="284"/>
      <c r="BC98" s="284"/>
      <c r="BD98" s="300"/>
      <c r="BE98" s="80"/>
      <c r="BF98" s="298"/>
      <c r="BG98" s="298"/>
      <c r="BH98" s="301"/>
      <c r="BI98" s="80"/>
      <c r="BJ98" s="232" t="s">
        <v>700</v>
      </c>
      <c r="BK98" s="232" t="s">
        <v>0</v>
      </c>
      <c r="BL98" s="422">
        <v>2.4872685185185189E-2</v>
      </c>
      <c r="BM98" s="186">
        <v>403.41753343239219</v>
      </c>
      <c r="BN98" s="232" t="s">
        <v>700</v>
      </c>
      <c r="BO98" s="232" t="s">
        <v>0</v>
      </c>
      <c r="BP98" s="422">
        <v>5.783564814814815E-2</v>
      </c>
      <c r="BQ98" s="186">
        <v>619.23183199778919</v>
      </c>
      <c r="BR98" s="232" t="s">
        <v>700</v>
      </c>
      <c r="BS98" s="232" t="s">
        <v>0</v>
      </c>
      <c r="BT98" s="422">
        <v>6.2800925925925927E-2</v>
      </c>
      <c r="BU98" s="186">
        <v>836.87031082529484</v>
      </c>
      <c r="BV98" s="232"/>
      <c r="BW98" s="232"/>
      <c r="BX98" s="425"/>
      <c r="BY98" s="186"/>
      <c r="BZ98" s="281"/>
      <c r="CA98" s="281"/>
      <c r="CB98" s="225"/>
      <c r="CC98" s="80"/>
      <c r="CD98" s="281"/>
      <c r="CE98" s="281"/>
      <c r="CF98" s="225"/>
      <c r="CG98" s="80"/>
      <c r="CH98" s="281"/>
      <c r="CI98" s="281"/>
      <c r="CJ98" s="225"/>
      <c r="CK98" s="80"/>
      <c r="CL98" s="281"/>
      <c r="CM98" s="281"/>
      <c r="CN98" s="225"/>
      <c r="CO98" s="80"/>
      <c r="CP98" s="281"/>
      <c r="CQ98" s="281"/>
      <c r="CR98" s="225"/>
      <c r="CS98" s="80"/>
      <c r="CT98" s="281"/>
      <c r="CU98" s="281"/>
      <c r="CV98" s="227"/>
      <c r="CW98" s="80"/>
      <c r="CX98" s="281"/>
      <c r="CY98" s="281"/>
      <c r="CZ98" s="227"/>
      <c r="DA98" s="80"/>
      <c r="DB98" s="281"/>
      <c r="DC98" s="281"/>
      <c r="DD98" s="287"/>
      <c r="DE98" s="289"/>
      <c r="DF98" s="281"/>
      <c r="DG98" s="281"/>
      <c r="DH98" s="287"/>
      <c r="DI98" s="289"/>
    </row>
    <row r="99" spans="1:115" s="302" customFormat="1" x14ac:dyDescent="0.2">
      <c r="A99" s="207">
        <v>85</v>
      </c>
      <c r="B99" s="20" t="s">
        <v>301</v>
      </c>
      <c r="C99" s="370" t="s">
        <v>92</v>
      </c>
      <c r="D99" s="371" t="s">
        <v>549</v>
      </c>
      <c r="E99" s="200" t="s">
        <v>354</v>
      </c>
      <c r="F99" s="561"/>
      <c r="G99" s="209">
        <v>1817.8542071349809</v>
      </c>
      <c r="H99" s="210">
        <v>1817.8542071349809</v>
      </c>
      <c r="I99" s="211">
        <v>3</v>
      </c>
      <c r="J99" s="199"/>
      <c r="K99" s="199"/>
      <c r="L99" s="199"/>
      <c r="M99" s="213"/>
      <c r="N99" s="199"/>
      <c r="O99" s="199"/>
      <c r="P99" s="199"/>
      <c r="Q99" s="213"/>
      <c r="R99" s="199"/>
      <c r="S99" s="199"/>
      <c r="T99" s="199"/>
      <c r="U99" s="213"/>
      <c r="V99" s="282"/>
      <c r="W99" s="281"/>
      <c r="X99" s="227"/>
      <c r="Y99" s="80"/>
      <c r="Z99" s="419" t="s">
        <v>388</v>
      </c>
      <c r="AA99" s="419" t="s">
        <v>1</v>
      </c>
      <c r="AB99" s="420">
        <v>1.8576388888888889E-2</v>
      </c>
      <c r="AC99" s="186">
        <v>598.4399375975039</v>
      </c>
      <c r="AD99" s="419" t="s">
        <v>388</v>
      </c>
      <c r="AE99" s="419" t="s">
        <v>1</v>
      </c>
      <c r="AF99" s="420">
        <v>4.4398148148148152E-2</v>
      </c>
      <c r="AG99" s="186">
        <v>509.84014209591459</v>
      </c>
      <c r="AH99" s="419" t="s">
        <v>388</v>
      </c>
      <c r="AI99" s="419" t="s">
        <v>1</v>
      </c>
      <c r="AJ99" s="420">
        <v>4.0231481481481479E-2</v>
      </c>
      <c r="AK99" s="186">
        <v>709.5741274415625</v>
      </c>
      <c r="AL99" s="282"/>
      <c r="AM99" s="284"/>
      <c r="AN99" s="225"/>
      <c r="AO99" s="80"/>
      <c r="AP99" s="282"/>
      <c r="AQ99" s="281"/>
      <c r="AR99" s="283"/>
      <c r="AS99" s="80"/>
      <c r="AT99" s="281"/>
      <c r="AU99" s="281"/>
      <c r="AV99" s="225"/>
      <c r="AW99" s="80"/>
      <c r="AX99" s="281"/>
      <c r="AY99" s="281"/>
      <c r="AZ99" s="225"/>
      <c r="BA99" s="80"/>
      <c r="BB99" s="284"/>
      <c r="BC99" s="284"/>
      <c r="BD99" s="300"/>
      <c r="BE99" s="80"/>
      <c r="BF99" s="281"/>
      <c r="BG99" s="281"/>
      <c r="BH99" s="225"/>
      <c r="BI99" s="80"/>
      <c r="BJ99" s="281"/>
      <c r="BK99" s="281"/>
      <c r="BL99" s="227"/>
      <c r="BM99" s="235"/>
      <c r="BN99" s="281"/>
      <c r="BO99" s="281"/>
      <c r="BP99" s="225"/>
      <c r="BQ99" s="80"/>
      <c r="BR99" s="281"/>
      <c r="BS99" s="281"/>
      <c r="BT99" s="225"/>
      <c r="BU99" s="80"/>
      <c r="BV99" s="281"/>
      <c r="BW99" s="281"/>
      <c r="BX99" s="227"/>
      <c r="BY99" s="80"/>
      <c r="BZ99" s="281"/>
      <c r="CA99" s="281"/>
      <c r="CB99" s="225"/>
      <c r="CC99" s="80"/>
      <c r="CD99" s="281"/>
      <c r="CE99" s="281"/>
      <c r="CF99" s="225"/>
      <c r="CG99" s="80"/>
      <c r="CH99" s="281"/>
      <c r="CI99" s="281"/>
      <c r="CJ99" s="225"/>
      <c r="CK99" s="80"/>
      <c r="CL99" s="298"/>
      <c r="CM99" s="298"/>
      <c r="CN99" s="300"/>
      <c r="CO99" s="80"/>
      <c r="CP99" s="281"/>
      <c r="CQ99" s="281"/>
      <c r="CR99" s="225"/>
      <c r="CS99" s="80"/>
      <c r="CT99" s="281"/>
      <c r="CU99" s="281"/>
      <c r="CV99" s="227"/>
      <c r="CW99" s="80"/>
      <c r="CX99" s="281"/>
      <c r="CY99" s="281"/>
      <c r="CZ99" s="227"/>
      <c r="DA99" s="80"/>
      <c r="DB99" s="298"/>
      <c r="DC99" s="298"/>
      <c r="DD99" s="301"/>
      <c r="DE99" s="289"/>
      <c r="DF99" s="298"/>
      <c r="DG99" s="298"/>
      <c r="DH99" s="301"/>
      <c r="DI99" s="289"/>
    </row>
    <row r="100" spans="1:115" s="302" customFormat="1" x14ac:dyDescent="0.2">
      <c r="A100" s="207">
        <v>86</v>
      </c>
      <c r="B100" s="7" t="s">
        <v>703</v>
      </c>
      <c r="C100" s="108" t="s">
        <v>9</v>
      </c>
      <c r="D100" s="108" t="s">
        <v>64</v>
      </c>
      <c r="E100" s="399"/>
      <c r="F100" s="563"/>
      <c r="G100" s="209">
        <v>1772.5594687612634</v>
      </c>
      <c r="H100" s="210">
        <v>1772.5594687612634</v>
      </c>
      <c r="I100" s="211">
        <v>4</v>
      </c>
      <c r="J100" s="223"/>
      <c r="K100" s="223"/>
      <c r="L100" s="429"/>
      <c r="M100" s="186"/>
      <c r="N100" s="284"/>
      <c r="O100" s="298"/>
      <c r="P100" s="300"/>
      <c r="Q100" s="213"/>
      <c r="R100" s="199"/>
      <c r="S100" s="199"/>
      <c r="T100" s="199"/>
      <c r="U100" s="213"/>
      <c r="V100" s="282"/>
      <c r="W100" s="281"/>
      <c r="X100" s="227"/>
      <c r="Y100" s="80"/>
      <c r="Z100" s="288"/>
      <c r="AA100" s="288"/>
      <c r="AB100" s="300"/>
      <c r="AC100" s="80"/>
      <c r="AD100" s="288"/>
      <c r="AE100" s="288"/>
      <c r="AF100" s="300"/>
      <c r="AG100" s="80"/>
      <c r="AH100" s="288"/>
      <c r="AI100" s="288"/>
      <c r="AJ100" s="300"/>
      <c r="AK100" s="80"/>
      <c r="AL100" s="284"/>
      <c r="AM100" s="284"/>
      <c r="AN100" s="300"/>
      <c r="AO100" s="80"/>
      <c r="AP100" s="284"/>
      <c r="AQ100" s="286"/>
      <c r="AR100" s="300"/>
      <c r="AS100" s="80"/>
      <c r="AT100" s="284"/>
      <c r="AU100" s="284"/>
      <c r="AV100" s="300"/>
      <c r="AW100" s="80"/>
      <c r="AX100" s="284"/>
      <c r="AY100" s="284"/>
      <c r="AZ100" s="301"/>
      <c r="BA100" s="80"/>
      <c r="BB100" s="284"/>
      <c r="BC100" s="284"/>
      <c r="BD100" s="300"/>
      <c r="BE100" s="80"/>
      <c r="BF100" s="298"/>
      <c r="BG100" s="298"/>
      <c r="BH100" s="301"/>
      <c r="BI100" s="80"/>
      <c r="BJ100" s="232" t="s">
        <v>700</v>
      </c>
      <c r="BK100" s="232" t="s">
        <v>0</v>
      </c>
      <c r="BL100" s="422">
        <v>2.5868055555555557E-2</v>
      </c>
      <c r="BM100" s="186">
        <v>339.52451708766705</v>
      </c>
      <c r="BN100" s="232" t="s">
        <v>700</v>
      </c>
      <c r="BO100" s="232" t="s">
        <v>0</v>
      </c>
      <c r="BP100" s="422">
        <v>6.8981481481481477E-2</v>
      </c>
      <c r="BQ100" s="186">
        <v>353.13622547665102</v>
      </c>
      <c r="BR100" s="232" t="s">
        <v>700</v>
      </c>
      <c r="BS100" s="232" t="s">
        <v>0</v>
      </c>
      <c r="BT100" s="422">
        <v>8.2361111111111107E-2</v>
      </c>
      <c r="BU100" s="186">
        <v>474.59807073955005</v>
      </c>
      <c r="BV100" s="232" t="s">
        <v>700</v>
      </c>
      <c r="BW100" s="232" t="s">
        <v>0</v>
      </c>
      <c r="BX100" s="422">
        <v>5.6643518518518517E-2</v>
      </c>
      <c r="BY100" s="186">
        <v>605.30065545739546</v>
      </c>
      <c r="BZ100" s="281"/>
      <c r="CA100" s="281"/>
      <c r="CB100" s="225"/>
      <c r="CC100" s="80"/>
      <c r="CD100" s="281"/>
      <c r="CE100" s="281"/>
      <c r="CF100" s="225"/>
      <c r="CG100" s="80"/>
      <c r="CH100" s="281"/>
      <c r="CI100" s="281"/>
      <c r="CJ100" s="225"/>
      <c r="CK100" s="80"/>
      <c r="CL100" s="298"/>
      <c r="CM100" s="298"/>
      <c r="CN100" s="300"/>
      <c r="CO100" s="80"/>
      <c r="CP100" s="281"/>
      <c r="CQ100" s="281"/>
      <c r="CR100" s="225"/>
      <c r="CS100" s="80"/>
      <c r="CT100" s="281"/>
      <c r="CU100" s="281"/>
      <c r="CV100" s="227"/>
      <c r="CW100" s="80"/>
      <c r="CX100" s="281"/>
      <c r="CY100" s="281"/>
      <c r="CZ100" s="227"/>
      <c r="DA100" s="80"/>
      <c r="DB100" s="298"/>
      <c r="DC100" s="298"/>
      <c r="DD100" s="301"/>
      <c r="DE100" s="289"/>
      <c r="DF100" s="298"/>
      <c r="DG100" s="298"/>
      <c r="DH100" s="301"/>
      <c r="DI100" s="289"/>
    </row>
    <row r="101" spans="1:115" x14ac:dyDescent="0.2">
      <c r="A101" s="207">
        <v>87</v>
      </c>
      <c r="B101" s="208" t="s">
        <v>233</v>
      </c>
      <c r="C101" s="108" t="s">
        <v>9</v>
      </c>
      <c r="D101" s="108" t="s">
        <v>160</v>
      </c>
      <c r="E101" s="200" t="s">
        <v>354</v>
      </c>
      <c r="F101" s="563"/>
      <c r="G101" s="209">
        <v>1707.0043340429052</v>
      </c>
      <c r="H101" s="210">
        <v>1707.0043340429052</v>
      </c>
      <c r="I101" s="211">
        <v>4</v>
      </c>
      <c r="J101" s="223"/>
      <c r="K101" s="223"/>
      <c r="L101" s="429"/>
      <c r="M101" s="186"/>
      <c r="N101" s="284"/>
      <c r="O101" s="298"/>
      <c r="P101" s="300"/>
      <c r="Q101" s="213"/>
      <c r="R101" s="199"/>
      <c r="S101" s="199"/>
      <c r="T101" s="199"/>
      <c r="U101" s="213"/>
      <c r="V101" s="282"/>
      <c r="W101" s="281"/>
      <c r="X101" s="227"/>
      <c r="Y101" s="80"/>
      <c r="Z101" s="288"/>
      <c r="AA101" s="288"/>
      <c r="AB101" s="300"/>
      <c r="AC101" s="80"/>
      <c r="AD101" s="288"/>
      <c r="AE101" s="288"/>
      <c r="AF101" s="300"/>
      <c r="AG101" s="80"/>
      <c r="AH101" s="288"/>
      <c r="AI101" s="288"/>
      <c r="AJ101" s="300"/>
      <c r="AK101" s="80"/>
      <c r="AL101" s="232" t="s">
        <v>361</v>
      </c>
      <c r="AM101" s="232" t="s">
        <v>1</v>
      </c>
      <c r="AN101" s="422">
        <v>4.1701388888888885E-2</v>
      </c>
      <c r="AO101" s="186">
        <v>148.08337569903401</v>
      </c>
      <c r="AP101" s="232"/>
      <c r="AQ101" s="232"/>
      <c r="AR101" s="425"/>
      <c r="AS101" s="427"/>
      <c r="AT101" s="232"/>
      <c r="AU101" s="232"/>
      <c r="AV101" s="425"/>
      <c r="AW101" s="80"/>
      <c r="AX101" s="284"/>
      <c r="AY101" s="284"/>
      <c r="AZ101" s="301"/>
      <c r="BA101" s="80"/>
      <c r="BB101" s="284"/>
      <c r="BC101" s="284"/>
      <c r="BD101" s="300"/>
      <c r="BE101" s="80"/>
      <c r="BF101" s="298"/>
      <c r="BG101" s="298"/>
      <c r="BH101" s="301"/>
      <c r="BI101" s="80"/>
      <c r="BJ101" s="232" t="s">
        <v>707</v>
      </c>
      <c r="BK101" s="232" t="s">
        <v>1</v>
      </c>
      <c r="BL101" s="422">
        <v>2.4652777777777777E-2</v>
      </c>
      <c r="BM101" s="186">
        <v>637.83173348390744</v>
      </c>
      <c r="BN101" s="232" t="s">
        <v>707</v>
      </c>
      <c r="BO101" s="232" t="s">
        <v>1</v>
      </c>
      <c r="BP101" s="422">
        <v>5.7222222222222223E-2</v>
      </c>
      <c r="BQ101" s="186">
        <v>475.72484366117112</v>
      </c>
      <c r="BR101" s="232"/>
      <c r="BS101" s="232"/>
      <c r="BT101" s="425"/>
      <c r="BU101" s="186"/>
      <c r="BV101" s="232"/>
      <c r="BW101" s="281"/>
      <c r="BX101" s="227"/>
      <c r="BY101" s="186"/>
      <c r="BZ101" s="298"/>
      <c r="CA101" s="298"/>
      <c r="CB101" s="300"/>
      <c r="CC101" s="80"/>
      <c r="CD101" s="281"/>
      <c r="CE101" s="281"/>
      <c r="CF101" s="225"/>
      <c r="CG101" s="80"/>
      <c r="CH101" s="229" t="s">
        <v>774</v>
      </c>
      <c r="CI101" s="229" t="s">
        <v>1</v>
      </c>
      <c r="CJ101" s="107">
        <v>3.8738425925925926E-2</v>
      </c>
      <c r="CK101" s="192">
        <v>445.36438119879256</v>
      </c>
      <c r="CL101" s="281"/>
      <c r="CM101" s="281"/>
      <c r="CN101" s="287"/>
      <c r="CO101" s="80"/>
      <c r="CP101" s="281"/>
      <c r="CQ101" s="281"/>
      <c r="CR101" s="225"/>
      <c r="CS101" s="80"/>
      <c r="CT101" s="281"/>
      <c r="CU101" s="281"/>
      <c r="CV101" s="227"/>
      <c r="CW101" s="80"/>
      <c r="CX101" s="281"/>
      <c r="CY101" s="281"/>
      <c r="CZ101" s="227"/>
      <c r="DA101" s="80"/>
      <c r="DB101" s="281"/>
      <c r="DC101" s="281"/>
      <c r="DD101" s="227"/>
      <c r="DE101" s="80"/>
      <c r="DF101" s="281"/>
      <c r="DG101" s="281"/>
      <c r="DH101" s="227"/>
      <c r="DI101" s="80"/>
      <c r="DJ101" s="199"/>
      <c r="DK101" s="199"/>
    </row>
    <row r="102" spans="1:115" s="302" customFormat="1" x14ac:dyDescent="0.2">
      <c r="A102" s="207">
        <v>88</v>
      </c>
      <c r="B102" s="208" t="s">
        <v>374</v>
      </c>
      <c r="C102" s="108" t="s">
        <v>9</v>
      </c>
      <c r="D102" s="108" t="s">
        <v>212</v>
      </c>
      <c r="E102" s="200"/>
      <c r="F102" s="561"/>
      <c r="G102" s="209">
        <v>1669.2756261523168</v>
      </c>
      <c r="H102" s="210">
        <v>1669.2756261523168</v>
      </c>
      <c r="I102" s="211">
        <v>2</v>
      </c>
      <c r="J102" s="282" t="s">
        <v>289</v>
      </c>
      <c r="K102" s="281" t="s">
        <v>0</v>
      </c>
      <c r="L102" s="216">
        <v>3.8969907407407404E-2</v>
      </c>
      <c r="M102" s="186">
        <v>800.07127583749104</v>
      </c>
      <c r="N102" s="282"/>
      <c r="O102" s="281"/>
      <c r="P102" s="227"/>
      <c r="Q102" s="213"/>
      <c r="R102" s="199"/>
      <c r="S102" s="199"/>
      <c r="T102" s="199"/>
      <c r="U102" s="213"/>
      <c r="V102" s="282"/>
      <c r="W102" s="281"/>
      <c r="X102" s="227"/>
      <c r="Y102" s="80"/>
      <c r="Z102" s="419"/>
      <c r="AA102" s="419"/>
      <c r="AB102" s="421"/>
      <c r="AC102" s="186"/>
      <c r="AD102" s="419" t="s">
        <v>365</v>
      </c>
      <c r="AE102" s="419" t="s">
        <v>0</v>
      </c>
      <c r="AF102" s="420">
        <v>4.5729166666666661E-2</v>
      </c>
      <c r="AG102" s="186">
        <v>869.20435031482566</v>
      </c>
      <c r="AH102" s="419"/>
      <c r="AI102" s="419"/>
      <c r="AJ102" s="421"/>
      <c r="AK102" s="186"/>
      <c r="AL102" s="282"/>
      <c r="AM102" s="284"/>
      <c r="AN102" s="225"/>
      <c r="AO102" s="80"/>
      <c r="AP102" s="282"/>
      <c r="AQ102" s="281"/>
      <c r="AR102" s="283"/>
      <c r="AS102" s="80"/>
      <c r="AT102" s="281"/>
      <c r="AU102" s="281"/>
      <c r="AV102" s="225"/>
      <c r="AW102" s="80"/>
      <c r="AX102" s="281"/>
      <c r="AY102" s="281"/>
      <c r="AZ102" s="225"/>
      <c r="BA102" s="80"/>
      <c r="BB102" s="284"/>
      <c r="BC102" s="284"/>
      <c r="BD102" s="300"/>
      <c r="BE102" s="80"/>
      <c r="BF102" s="298"/>
      <c r="BG102" s="298"/>
      <c r="BH102" s="301"/>
      <c r="BI102" s="80"/>
      <c r="BJ102" s="281"/>
      <c r="BK102" s="281"/>
      <c r="BL102" s="227"/>
      <c r="BM102" s="235"/>
      <c r="BN102" s="281"/>
      <c r="BO102" s="281"/>
      <c r="BP102" s="225"/>
      <c r="BQ102" s="80"/>
      <c r="BR102" s="281"/>
      <c r="BS102" s="281"/>
      <c r="BT102" s="225"/>
      <c r="BU102" s="80"/>
      <c r="BV102" s="281"/>
      <c r="BW102" s="281"/>
      <c r="BX102" s="227"/>
      <c r="BY102" s="80"/>
      <c r="BZ102" s="281"/>
      <c r="CA102" s="281"/>
      <c r="CB102" s="225"/>
      <c r="CC102" s="80"/>
      <c r="CD102" s="281"/>
      <c r="CE102" s="281"/>
      <c r="CF102" s="225"/>
      <c r="CG102" s="80"/>
      <c r="CH102" s="281"/>
      <c r="CI102" s="281"/>
      <c r="CJ102" s="225"/>
      <c r="CK102" s="80"/>
      <c r="CL102" s="298"/>
      <c r="CM102" s="298"/>
      <c r="CN102" s="301"/>
      <c r="CO102" s="80"/>
      <c r="CP102" s="281"/>
      <c r="CQ102" s="281"/>
      <c r="CR102" s="225"/>
      <c r="CS102" s="80"/>
      <c r="CT102" s="281"/>
      <c r="CU102" s="281"/>
      <c r="CV102" s="227"/>
      <c r="CW102" s="80"/>
      <c r="CX102" s="281"/>
      <c r="CY102" s="281"/>
      <c r="CZ102" s="227"/>
      <c r="DA102" s="80"/>
      <c r="DB102" s="298"/>
      <c r="DC102" s="298"/>
      <c r="DD102" s="300"/>
      <c r="DE102" s="289"/>
      <c r="DF102" s="298"/>
      <c r="DG102" s="298"/>
      <c r="DH102" s="300"/>
      <c r="DI102" s="289"/>
    </row>
    <row r="103" spans="1:115" s="302" customFormat="1" x14ac:dyDescent="0.2">
      <c r="A103" s="207">
        <v>89</v>
      </c>
      <c r="B103" s="280" t="s">
        <v>752</v>
      </c>
      <c r="C103" s="108" t="s">
        <v>717</v>
      </c>
      <c r="D103" s="108" t="s">
        <v>718</v>
      </c>
      <c r="E103" s="200"/>
      <c r="F103" s="561"/>
      <c r="G103" s="209">
        <v>1633.282920176066</v>
      </c>
      <c r="H103" s="210">
        <v>1633.282920176066</v>
      </c>
      <c r="I103" s="211">
        <v>3</v>
      </c>
      <c r="J103" s="202"/>
      <c r="K103" s="158"/>
      <c r="L103" s="203"/>
      <c r="M103" s="197"/>
      <c r="N103" s="202"/>
      <c r="O103" s="158"/>
      <c r="P103" s="203"/>
      <c r="Q103" s="213"/>
      <c r="R103" s="199"/>
      <c r="S103" s="199"/>
      <c r="T103" s="199"/>
      <c r="U103" s="213"/>
      <c r="V103" s="282"/>
      <c r="W103" s="281"/>
      <c r="X103" s="227"/>
      <c r="Y103" s="80"/>
      <c r="Z103" s="202"/>
      <c r="AA103" s="158"/>
      <c r="AB103" s="203"/>
      <c r="AC103" s="197"/>
      <c r="AD103" s="202"/>
      <c r="AE103" s="202"/>
      <c r="AF103" s="203"/>
      <c r="AG103" s="197"/>
      <c r="AH103" s="202"/>
      <c r="AI103" s="202"/>
      <c r="AJ103" s="203"/>
      <c r="AK103" s="197"/>
      <c r="AL103" s="202"/>
      <c r="AM103" s="202"/>
      <c r="AN103" s="203"/>
      <c r="AO103" s="197"/>
      <c r="AP103" s="202"/>
      <c r="AQ103" s="158"/>
      <c r="AR103" s="203"/>
      <c r="AS103" s="197"/>
      <c r="AT103" s="158"/>
      <c r="AU103" s="158"/>
      <c r="AV103" s="203"/>
      <c r="AW103" s="221"/>
      <c r="AX103" s="158"/>
      <c r="AY103" s="158"/>
      <c r="AZ103" s="203"/>
      <c r="BA103" s="221"/>
      <c r="BB103" s="158"/>
      <c r="BC103" s="158"/>
      <c r="BD103" s="203"/>
      <c r="BE103" s="221"/>
      <c r="BF103" s="158"/>
      <c r="BG103" s="158"/>
      <c r="BH103" s="203"/>
      <c r="BI103" s="221"/>
      <c r="BJ103" s="158"/>
      <c r="BK103" s="158"/>
      <c r="BL103" s="220"/>
      <c r="BM103" s="221"/>
      <c r="BN103" s="158"/>
      <c r="BO103" s="158"/>
      <c r="BP103" s="220"/>
      <c r="BQ103" s="221"/>
      <c r="BR103" s="158"/>
      <c r="BS103" s="158"/>
      <c r="BT103" s="220"/>
      <c r="BU103" s="221"/>
      <c r="BV103" s="158"/>
      <c r="BW103" s="158"/>
      <c r="BX103" s="220"/>
      <c r="BY103" s="221"/>
      <c r="BZ103" s="425" t="s">
        <v>728</v>
      </c>
      <c r="CA103" s="232" t="s">
        <v>0</v>
      </c>
      <c r="CB103" s="422">
        <v>2.8321759259259258E-2</v>
      </c>
      <c r="CC103" s="186">
        <v>767.87512588116829</v>
      </c>
      <c r="CD103" s="425" t="s">
        <v>728</v>
      </c>
      <c r="CE103" s="232" t="s">
        <v>0</v>
      </c>
      <c r="CF103" s="424">
        <v>3.2685185185185185E-2</v>
      </c>
      <c r="CG103" s="192">
        <v>865.40779429489771</v>
      </c>
      <c r="CH103" s="229" t="s">
        <v>772</v>
      </c>
      <c r="CI103" s="229" t="s">
        <v>0</v>
      </c>
      <c r="CJ103" s="387" t="s">
        <v>352</v>
      </c>
      <c r="CK103" s="192">
        <v>0</v>
      </c>
      <c r="CL103" s="298"/>
      <c r="CM103" s="298"/>
      <c r="CN103" s="301"/>
      <c r="CO103" s="80"/>
      <c r="CP103" s="281"/>
      <c r="CQ103" s="281"/>
      <c r="CR103" s="225"/>
      <c r="CS103" s="80"/>
      <c r="CT103" s="281"/>
      <c r="CU103" s="281"/>
      <c r="CV103" s="227"/>
      <c r="CW103" s="80"/>
      <c r="CX103" s="281"/>
      <c r="CY103" s="281"/>
      <c r="CZ103" s="227"/>
      <c r="DA103" s="80"/>
      <c r="DB103" s="298"/>
      <c r="DC103" s="298"/>
      <c r="DD103" s="300"/>
      <c r="DE103" s="289"/>
      <c r="DF103" s="298"/>
      <c r="DG103" s="298"/>
      <c r="DH103" s="300"/>
      <c r="DI103" s="289"/>
    </row>
    <row r="104" spans="1:115" s="302" customFormat="1" x14ac:dyDescent="0.2">
      <c r="A104" s="207">
        <v>90</v>
      </c>
      <c r="B104" s="208" t="s">
        <v>372</v>
      </c>
      <c r="C104" s="108" t="s">
        <v>9</v>
      </c>
      <c r="D104" s="108" t="s">
        <v>20</v>
      </c>
      <c r="E104" s="200" t="s">
        <v>353</v>
      </c>
      <c r="F104" s="561"/>
      <c r="G104" s="209">
        <v>1628.0515259182664</v>
      </c>
      <c r="H104" s="210">
        <v>1628.0515259182664</v>
      </c>
      <c r="I104" s="211">
        <v>3</v>
      </c>
      <c r="J104" s="223"/>
      <c r="K104" s="223"/>
      <c r="L104" s="429"/>
      <c r="M104" s="186"/>
      <c r="N104" s="284"/>
      <c r="O104" s="298"/>
      <c r="P104" s="300"/>
      <c r="Q104" s="213"/>
      <c r="R104" s="199"/>
      <c r="S104" s="199"/>
      <c r="T104" s="199"/>
      <c r="U104" s="213"/>
      <c r="V104" s="282"/>
      <c r="W104" s="281"/>
      <c r="X104" s="227"/>
      <c r="Y104" s="80"/>
      <c r="Z104" s="288"/>
      <c r="AA104" s="288"/>
      <c r="AB104" s="300"/>
      <c r="AC104" s="80"/>
      <c r="AD104" s="288"/>
      <c r="AE104" s="288"/>
      <c r="AF104" s="300"/>
      <c r="AG104" s="80"/>
      <c r="AH104" s="288"/>
      <c r="AI104" s="288"/>
      <c r="AJ104" s="300"/>
      <c r="AK104" s="80"/>
      <c r="AL104" s="232" t="s">
        <v>390</v>
      </c>
      <c r="AM104" s="232" t="s">
        <v>170</v>
      </c>
      <c r="AN104" s="422">
        <v>1.800925925925926E-2</v>
      </c>
      <c r="AO104" s="186">
        <v>467.4796747967481</v>
      </c>
      <c r="AP104" s="232" t="s">
        <v>390</v>
      </c>
      <c r="AQ104" s="232" t="s">
        <v>169</v>
      </c>
      <c r="AR104" s="422">
        <v>3.6689814814814821E-2</v>
      </c>
      <c r="AS104" s="186">
        <v>660</v>
      </c>
      <c r="AT104" s="232" t="s">
        <v>390</v>
      </c>
      <c r="AU104" s="232" t="s">
        <v>170</v>
      </c>
      <c r="AV104" s="422">
        <v>5.8298611111111114E-2</v>
      </c>
      <c r="AW104" s="186">
        <v>500.57185112151848</v>
      </c>
      <c r="AX104" s="284"/>
      <c r="AY104" s="284"/>
      <c r="AZ104" s="301"/>
      <c r="BA104" s="80"/>
      <c r="BB104" s="284"/>
      <c r="BC104" s="284"/>
      <c r="BD104" s="300"/>
      <c r="BE104" s="80"/>
      <c r="BF104" s="298"/>
      <c r="BG104" s="298"/>
      <c r="BH104" s="301"/>
      <c r="BI104" s="80"/>
      <c r="BJ104" s="281"/>
      <c r="BK104" s="281"/>
      <c r="BL104" s="227"/>
      <c r="BM104" s="235"/>
      <c r="BN104" s="281"/>
      <c r="BO104" s="281"/>
      <c r="BP104" s="225"/>
      <c r="BQ104" s="80"/>
      <c r="BR104" s="281"/>
      <c r="BS104" s="281"/>
      <c r="BT104" s="225"/>
      <c r="BU104" s="80"/>
      <c r="BV104" s="281"/>
      <c r="BW104" s="281"/>
      <c r="BX104" s="227"/>
      <c r="BY104" s="80"/>
      <c r="BZ104" s="298"/>
      <c r="CA104" s="298"/>
      <c r="CB104" s="301"/>
      <c r="CC104" s="80"/>
      <c r="CD104" s="281"/>
      <c r="CE104" s="281"/>
      <c r="CF104" s="225"/>
      <c r="CG104" s="80"/>
      <c r="CH104" s="281"/>
      <c r="CI104" s="281"/>
      <c r="CJ104" s="225"/>
      <c r="CK104" s="80"/>
      <c r="CL104" s="298"/>
      <c r="CM104" s="298"/>
      <c r="CN104" s="301"/>
      <c r="CO104" s="80"/>
      <c r="CP104" s="281"/>
      <c r="CQ104" s="281"/>
      <c r="CR104" s="225"/>
      <c r="CS104" s="80"/>
      <c r="CT104" s="281"/>
      <c r="CU104" s="281"/>
      <c r="CV104" s="227"/>
      <c r="CW104" s="80"/>
      <c r="CX104" s="281"/>
      <c r="CY104" s="281"/>
      <c r="CZ104" s="227"/>
      <c r="DA104" s="80"/>
      <c r="DB104" s="298"/>
      <c r="DC104" s="298"/>
      <c r="DD104" s="300"/>
      <c r="DE104" s="289"/>
      <c r="DF104" s="298"/>
      <c r="DG104" s="298"/>
      <c r="DH104" s="300"/>
      <c r="DI104" s="289"/>
    </row>
    <row r="105" spans="1:115" s="302" customFormat="1" x14ac:dyDescent="0.2">
      <c r="A105" s="207">
        <v>91</v>
      </c>
      <c r="B105" s="208" t="s">
        <v>338</v>
      </c>
      <c r="C105" s="108" t="s">
        <v>9</v>
      </c>
      <c r="D105" s="108" t="s">
        <v>52</v>
      </c>
      <c r="E105" s="200"/>
      <c r="F105" s="563"/>
      <c r="G105" s="209">
        <v>1507.9435009715176</v>
      </c>
      <c r="H105" s="210">
        <v>1507.9435009715176</v>
      </c>
      <c r="I105" s="211">
        <v>3</v>
      </c>
      <c r="J105" s="282" t="s">
        <v>289</v>
      </c>
      <c r="K105" s="281" t="s">
        <v>0</v>
      </c>
      <c r="L105" s="214">
        <v>5.7627314814814812E-2</v>
      </c>
      <c r="M105" s="186">
        <v>225.58802565930125</v>
      </c>
      <c r="N105" s="282"/>
      <c r="O105" s="281"/>
      <c r="P105" s="232"/>
      <c r="Q105" s="213"/>
      <c r="R105" s="199"/>
      <c r="S105" s="199"/>
      <c r="T105" s="199"/>
      <c r="U105" s="213"/>
      <c r="V105" s="282"/>
      <c r="W105" s="281"/>
      <c r="X105" s="227"/>
      <c r="Y105" s="80"/>
      <c r="Z105" s="225"/>
      <c r="AA105" s="226"/>
      <c r="AB105" s="225"/>
      <c r="AC105" s="80"/>
      <c r="AD105" s="225"/>
      <c r="AE105" s="226"/>
      <c r="AF105" s="225"/>
      <c r="AG105" s="80"/>
      <c r="AH105" s="225"/>
      <c r="AI105" s="226"/>
      <c r="AJ105" s="225"/>
      <c r="AK105" s="80"/>
      <c r="AL105" s="232"/>
      <c r="AM105" s="232"/>
      <c r="AN105" s="425"/>
      <c r="AO105" s="427"/>
      <c r="AP105" s="232"/>
      <c r="AQ105" s="232"/>
      <c r="AR105" s="425"/>
      <c r="AS105" s="427"/>
      <c r="AT105" s="232" t="s">
        <v>698</v>
      </c>
      <c r="AU105" s="232" t="s">
        <v>0</v>
      </c>
      <c r="AV105" s="422">
        <v>0.10804398148148148</v>
      </c>
      <c r="AW105" s="186">
        <v>608.97118066315466</v>
      </c>
      <c r="AX105" s="281"/>
      <c r="AY105" s="281"/>
      <c r="AZ105" s="225"/>
      <c r="BA105" s="430"/>
      <c r="BB105" s="281"/>
      <c r="BC105" s="281"/>
      <c r="BD105" s="227"/>
      <c r="BE105" s="430"/>
      <c r="BF105" s="281"/>
      <c r="BG105" s="281"/>
      <c r="BH105" s="225"/>
      <c r="BI105" s="80"/>
      <c r="BJ105" s="281"/>
      <c r="BK105" s="281"/>
      <c r="BL105" s="227"/>
      <c r="BM105" s="235"/>
      <c r="BN105" s="281"/>
      <c r="BO105" s="281"/>
      <c r="BP105" s="225"/>
      <c r="BQ105" s="80"/>
      <c r="BR105" s="281"/>
      <c r="BS105" s="281"/>
      <c r="BT105" s="225"/>
      <c r="BU105" s="80"/>
      <c r="BV105" s="281"/>
      <c r="BW105" s="281"/>
      <c r="BX105" s="227"/>
      <c r="BY105" s="80"/>
      <c r="BZ105" s="298"/>
      <c r="CA105" s="298"/>
      <c r="CB105" s="300"/>
      <c r="CC105" s="80"/>
      <c r="CD105" s="281"/>
      <c r="CE105" s="281"/>
      <c r="CF105" s="225"/>
      <c r="CG105" s="80"/>
      <c r="CH105" s="229" t="s">
        <v>772</v>
      </c>
      <c r="CI105" s="229" t="s">
        <v>0</v>
      </c>
      <c r="CJ105" s="386">
        <v>4.4189814814814814E-2</v>
      </c>
      <c r="CK105" s="192">
        <v>673.38429464906176</v>
      </c>
      <c r="CL105" s="298"/>
      <c r="CM105" s="298"/>
      <c r="CN105" s="301"/>
      <c r="CO105" s="80"/>
      <c r="CP105" s="281"/>
      <c r="CQ105" s="281"/>
      <c r="CR105" s="225"/>
      <c r="CS105" s="80"/>
      <c r="CT105" s="281"/>
      <c r="CU105" s="281"/>
      <c r="CV105" s="227"/>
      <c r="CW105" s="80"/>
      <c r="CX105" s="281"/>
      <c r="CY105" s="281"/>
      <c r="CZ105" s="227"/>
      <c r="DA105" s="80"/>
      <c r="DB105" s="298"/>
      <c r="DC105" s="298"/>
      <c r="DD105" s="300"/>
      <c r="DE105" s="289"/>
      <c r="DF105" s="298"/>
      <c r="DG105" s="298"/>
      <c r="DH105" s="300"/>
      <c r="DI105" s="289"/>
    </row>
    <row r="106" spans="1:115" s="302" customFormat="1" x14ac:dyDescent="0.2">
      <c r="A106" s="207">
        <v>92</v>
      </c>
      <c r="B106" s="7" t="s">
        <v>687</v>
      </c>
      <c r="C106" s="108" t="s">
        <v>128</v>
      </c>
      <c r="D106" s="108" t="s">
        <v>611</v>
      </c>
      <c r="E106" s="399"/>
      <c r="F106" s="561"/>
      <c r="G106" s="209">
        <v>1484.6115353250798</v>
      </c>
      <c r="H106" s="210">
        <v>1484.6115353250798</v>
      </c>
      <c r="I106" s="211">
        <v>2</v>
      </c>
      <c r="J106" s="223"/>
      <c r="K106" s="223"/>
      <c r="L106" s="429"/>
      <c r="M106" s="186"/>
      <c r="N106" s="284"/>
      <c r="O106" s="298"/>
      <c r="P106" s="300"/>
      <c r="Q106" s="213"/>
      <c r="R106" s="199"/>
      <c r="S106" s="199"/>
      <c r="T106" s="199"/>
      <c r="U106" s="213"/>
      <c r="V106" s="282"/>
      <c r="W106" s="281"/>
      <c r="X106" s="227"/>
      <c r="Y106" s="80"/>
      <c r="Z106" s="288"/>
      <c r="AA106" s="288"/>
      <c r="AB106" s="300"/>
      <c r="AC106" s="80"/>
      <c r="AD106" s="288"/>
      <c r="AE106" s="288"/>
      <c r="AF106" s="300"/>
      <c r="AG106" s="80"/>
      <c r="AH106" s="288"/>
      <c r="AI106" s="288"/>
      <c r="AJ106" s="300"/>
      <c r="AK106" s="80"/>
      <c r="AL106" s="232" t="s">
        <v>698</v>
      </c>
      <c r="AM106" s="232" t="s">
        <v>0</v>
      </c>
      <c r="AN106" s="422">
        <v>2.8576388888888887E-2</v>
      </c>
      <c r="AO106" s="186">
        <v>886.70212765957456</v>
      </c>
      <c r="AP106" s="232" t="s">
        <v>698</v>
      </c>
      <c r="AQ106" s="232" t="s">
        <v>0</v>
      </c>
      <c r="AR106" s="422">
        <v>5.3217592592592594E-2</v>
      </c>
      <c r="AS106" s="186">
        <v>597.90940766550523</v>
      </c>
      <c r="AT106" s="232"/>
      <c r="AU106" s="232"/>
      <c r="AV106" s="425"/>
      <c r="AW106" s="186"/>
      <c r="AX106" s="284"/>
      <c r="AY106" s="284"/>
      <c r="AZ106" s="301"/>
      <c r="BA106" s="80"/>
      <c r="BB106" s="284"/>
      <c r="BC106" s="284"/>
      <c r="BD106" s="300"/>
      <c r="BE106" s="80"/>
      <c r="BF106" s="298"/>
      <c r="BG106" s="298"/>
      <c r="BH106" s="301"/>
      <c r="BI106" s="80"/>
      <c r="BJ106" s="281"/>
      <c r="BK106" s="281"/>
      <c r="BL106" s="227"/>
      <c r="BM106" s="235"/>
      <c r="BN106" s="281"/>
      <c r="BO106" s="281"/>
      <c r="BP106" s="225"/>
      <c r="BQ106" s="80"/>
      <c r="BR106" s="281"/>
      <c r="BS106" s="281"/>
      <c r="BT106" s="225"/>
      <c r="BU106" s="80"/>
      <c r="BV106" s="281"/>
      <c r="BW106" s="281"/>
      <c r="BX106" s="227"/>
      <c r="BY106" s="80"/>
      <c r="BZ106" s="298"/>
      <c r="CA106" s="298"/>
      <c r="CB106" s="301"/>
      <c r="CC106" s="80"/>
      <c r="CD106" s="281"/>
      <c r="CE106" s="281"/>
      <c r="CF106" s="225"/>
      <c r="CG106" s="80"/>
      <c r="CH106" s="281"/>
      <c r="CI106" s="281"/>
      <c r="CJ106" s="225"/>
      <c r="CK106" s="80"/>
      <c r="CL106" s="298"/>
      <c r="CM106" s="298"/>
      <c r="CN106" s="301"/>
      <c r="CO106" s="80"/>
      <c r="CP106" s="281"/>
      <c r="CQ106" s="281"/>
      <c r="CR106" s="225"/>
      <c r="CS106" s="80"/>
      <c r="CT106" s="281"/>
      <c r="CU106" s="281"/>
      <c r="CV106" s="227"/>
      <c r="CW106" s="80"/>
      <c r="CX106" s="281"/>
      <c r="CY106" s="281"/>
      <c r="CZ106" s="227"/>
      <c r="DA106" s="80"/>
      <c r="DB106" s="298"/>
      <c r="DC106" s="298"/>
      <c r="DD106" s="300"/>
      <c r="DE106" s="289"/>
      <c r="DF106" s="298"/>
      <c r="DG106" s="298"/>
      <c r="DH106" s="300"/>
      <c r="DI106" s="289"/>
    </row>
    <row r="107" spans="1:115" s="302" customFormat="1" x14ac:dyDescent="0.2">
      <c r="A107" s="207">
        <v>93</v>
      </c>
      <c r="B107" s="208" t="s">
        <v>324</v>
      </c>
      <c r="C107" s="108" t="s">
        <v>9</v>
      </c>
      <c r="D107" s="108" t="s">
        <v>160</v>
      </c>
      <c r="E107" s="200" t="s">
        <v>354</v>
      </c>
      <c r="F107" s="561"/>
      <c r="G107" s="209">
        <v>1432.9981243861184</v>
      </c>
      <c r="H107" s="210">
        <v>1432.9981243861184</v>
      </c>
      <c r="I107" s="211">
        <v>3</v>
      </c>
      <c r="J107" s="223"/>
      <c r="K107" s="223"/>
      <c r="L107" s="429"/>
      <c r="M107" s="186"/>
      <c r="N107" s="284"/>
      <c r="O107" s="298"/>
      <c r="P107" s="300"/>
      <c r="Q107" s="213"/>
      <c r="R107" s="199"/>
      <c r="S107" s="199"/>
      <c r="T107" s="199"/>
      <c r="U107" s="213"/>
      <c r="V107" s="282"/>
      <c r="W107" s="281"/>
      <c r="X107" s="227"/>
      <c r="Y107" s="80"/>
      <c r="Z107" s="288"/>
      <c r="AA107" s="288"/>
      <c r="AB107" s="300"/>
      <c r="AC107" s="80"/>
      <c r="AD107" s="288"/>
      <c r="AE107" s="288"/>
      <c r="AF107" s="300"/>
      <c r="AG107" s="80"/>
      <c r="AH107" s="288"/>
      <c r="AI107" s="288"/>
      <c r="AJ107" s="300"/>
      <c r="AK107" s="80"/>
      <c r="AL107" s="232" t="s">
        <v>361</v>
      </c>
      <c r="AM107" s="232" t="s">
        <v>1</v>
      </c>
      <c r="AN107" s="422">
        <v>4.1365740740740745E-2</v>
      </c>
      <c r="AO107" s="186">
        <v>161.05744789018777</v>
      </c>
      <c r="AP107" s="232" t="s">
        <v>361</v>
      </c>
      <c r="AQ107" s="232" t="s">
        <v>1</v>
      </c>
      <c r="AR107" s="422">
        <v>4.6412037037037036E-2</v>
      </c>
      <c r="AS107" s="186">
        <v>615.77172503242548</v>
      </c>
      <c r="AT107" s="232" t="s">
        <v>361</v>
      </c>
      <c r="AU107" s="232" t="s">
        <v>155</v>
      </c>
      <c r="AV107" s="422">
        <v>7.8368055555555552E-2</v>
      </c>
      <c r="AW107" s="186">
        <v>656.1689514635051</v>
      </c>
      <c r="AX107" s="284"/>
      <c r="AY107" s="284"/>
      <c r="AZ107" s="301"/>
      <c r="BA107" s="80"/>
      <c r="BB107" s="284"/>
      <c r="BC107" s="284"/>
      <c r="BD107" s="300"/>
      <c r="BE107" s="80"/>
      <c r="BF107" s="298"/>
      <c r="BG107" s="298"/>
      <c r="BH107" s="301"/>
      <c r="BI107" s="80"/>
      <c r="BJ107" s="281"/>
      <c r="BK107" s="281"/>
      <c r="BL107" s="227"/>
      <c r="BM107" s="235"/>
      <c r="BN107" s="281"/>
      <c r="BO107" s="281"/>
      <c r="BP107" s="225"/>
      <c r="BQ107" s="80"/>
      <c r="BR107" s="281"/>
      <c r="BS107" s="281"/>
      <c r="BT107" s="225"/>
      <c r="BU107" s="80"/>
      <c r="BV107" s="281"/>
      <c r="BW107" s="281"/>
      <c r="BX107" s="227"/>
      <c r="BY107" s="80"/>
      <c r="BZ107" s="298"/>
      <c r="CA107" s="298"/>
      <c r="CB107" s="300"/>
      <c r="CC107" s="80"/>
      <c r="CD107" s="281"/>
      <c r="CE107" s="281"/>
      <c r="CF107" s="225"/>
      <c r="CG107" s="80"/>
      <c r="CH107" s="281"/>
      <c r="CI107" s="281"/>
      <c r="CJ107" s="225"/>
      <c r="CK107" s="80"/>
      <c r="CL107" s="298"/>
      <c r="CM107" s="298"/>
      <c r="CN107" s="301"/>
      <c r="CO107" s="80"/>
      <c r="CP107" s="281"/>
      <c r="CQ107" s="281"/>
      <c r="CR107" s="225"/>
      <c r="CS107" s="80"/>
      <c r="CT107" s="281"/>
      <c r="CU107" s="281"/>
      <c r="CV107" s="227"/>
      <c r="CW107" s="80"/>
      <c r="CX107" s="281"/>
      <c r="CY107" s="281"/>
      <c r="CZ107" s="227"/>
      <c r="DA107" s="80"/>
      <c r="DB107" s="298"/>
      <c r="DC107" s="298"/>
      <c r="DD107" s="300"/>
      <c r="DE107" s="289"/>
      <c r="DF107" s="298"/>
      <c r="DG107" s="298"/>
      <c r="DH107" s="300"/>
      <c r="DI107" s="289"/>
    </row>
    <row r="108" spans="1:115" s="302" customFormat="1" x14ac:dyDescent="0.2">
      <c r="A108" s="207">
        <v>94</v>
      </c>
      <c r="B108" s="20" t="s">
        <v>356</v>
      </c>
      <c r="C108" s="370" t="s">
        <v>9</v>
      </c>
      <c r="D108" s="371" t="s">
        <v>46</v>
      </c>
      <c r="E108" s="367"/>
      <c r="F108" s="561"/>
      <c r="G108" s="209">
        <v>1406.3201003361905</v>
      </c>
      <c r="H108" s="210">
        <v>1406.3201003361905</v>
      </c>
      <c r="I108" s="211">
        <v>2</v>
      </c>
      <c r="J108" s="199"/>
      <c r="K108" s="199"/>
      <c r="L108" s="199"/>
      <c r="M108" s="213"/>
      <c r="N108" s="199"/>
      <c r="O108" s="199"/>
      <c r="P108" s="199"/>
      <c r="Q108" s="213"/>
      <c r="R108" s="199"/>
      <c r="S108" s="199"/>
      <c r="T108" s="199"/>
      <c r="U108" s="213"/>
      <c r="V108" s="282"/>
      <c r="W108" s="281"/>
      <c r="X108" s="227"/>
      <c r="Y108" s="80"/>
      <c r="Z108" s="419"/>
      <c r="AA108" s="419"/>
      <c r="AB108" s="421"/>
      <c r="AC108" s="186"/>
      <c r="AD108" s="419" t="s">
        <v>365</v>
      </c>
      <c r="AE108" s="419" t="s">
        <v>0</v>
      </c>
      <c r="AF108" s="420">
        <v>5.2094907407407409E-2</v>
      </c>
      <c r="AG108" s="186">
        <v>711.79164281625651</v>
      </c>
      <c r="AH108" s="419" t="s">
        <v>365</v>
      </c>
      <c r="AI108" s="419" t="s">
        <v>0</v>
      </c>
      <c r="AJ108" s="420">
        <v>5.4953703703703706E-2</v>
      </c>
      <c r="AK108" s="186">
        <v>694.52845751993402</v>
      </c>
      <c r="AL108" s="282"/>
      <c r="AM108" s="284"/>
      <c r="AN108" s="225"/>
      <c r="AO108" s="80"/>
      <c r="AP108" s="282"/>
      <c r="AQ108" s="281"/>
      <c r="AR108" s="283"/>
      <c r="AS108" s="80"/>
      <c r="AT108" s="281"/>
      <c r="AU108" s="281"/>
      <c r="AV108" s="225"/>
      <c r="AW108" s="80"/>
      <c r="AX108" s="281"/>
      <c r="AY108" s="281"/>
      <c r="AZ108" s="225"/>
      <c r="BA108" s="80"/>
      <c r="BB108" s="284"/>
      <c r="BC108" s="284"/>
      <c r="BD108" s="300"/>
      <c r="BE108" s="80"/>
      <c r="BF108" s="298"/>
      <c r="BG108" s="298"/>
      <c r="BH108" s="301"/>
      <c r="BI108" s="80"/>
      <c r="BJ108" s="281"/>
      <c r="BK108" s="281"/>
      <c r="BL108" s="227"/>
      <c r="BM108" s="235"/>
      <c r="BN108" s="281"/>
      <c r="BO108" s="281"/>
      <c r="BP108" s="225"/>
      <c r="BQ108" s="80"/>
      <c r="BR108" s="281"/>
      <c r="BS108" s="281"/>
      <c r="BT108" s="225"/>
      <c r="BU108" s="80"/>
      <c r="BV108" s="281"/>
      <c r="BW108" s="281"/>
      <c r="BX108" s="227"/>
      <c r="BY108" s="80"/>
      <c r="BZ108" s="298"/>
      <c r="CA108" s="298"/>
      <c r="CB108" s="300"/>
      <c r="CC108" s="80"/>
      <c r="CD108" s="281"/>
      <c r="CE108" s="281"/>
      <c r="CF108" s="225"/>
      <c r="CG108" s="80"/>
      <c r="CH108" s="281"/>
      <c r="CI108" s="281"/>
      <c r="CJ108" s="225"/>
      <c r="CK108" s="80"/>
      <c r="CL108" s="298"/>
      <c r="CM108" s="298"/>
      <c r="CN108" s="301"/>
      <c r="CO108" s="80"/>
      <c r="CP108" s="281"/>
      <c r="CQ108" s="281"/>
      <c r="CR108" s="225"/>
      <c r="CS108" s="80"/>
      <c r="CT108" s="281"/>
      <c r="CU108" s="281"/>
      <c r="CV108" s="227"/>
      <c r="CW108" s="80"/>
      <c r="CX108" s="281"/>
      <c r="CY108" s="281"/>
      <c r="CZ108" s="227"/>
      <c r="DA108" s="80"/>
      <c r="DB108" s="298"/>
      <c r="DC108" s="298"/>
      <c r="DD108" s="300"/>
      <c r="DE108" s="289"/>
      <c r="DF108" s="298"/>
      <c r="DG108" s="298"/>
      <c r="DH108" s="300"/>
      <c r="DI108" s="289"/>
    </row>
    <row r="109" spans="1:115" s="302" customFormat="1" x14ac:dyDescent="0.2">
      <c r="A109" s="207">
        <v>95</v>
      </c>
      <c r="B109" s="208" t="s">
        <v>254</v>
      </c>
      <c r="C109" s="108" t="s">
        <v>9</v>
      </c>
      <c r="D109" s="108" t="s">
        <v>98</v>
      </c>
      <c r="E109" s="200" t="s">
        <v>354</v>
      </c>
      <c r="F109" s="561"/>
      <c r="G109" s="209">
        <v>1326.940147739062</v>
      </c>
      <c r="H109" s="210">
        <v>1326.940147739062</v>
      </c>
      <c r="I109" s="211">
        <v>2</v>
      </c>
      <c r="J109" s="202"/>
      <c r="K109" s="158"/>
      <c r="L109" s="203"/>
      <c r="M109" s="197"/>
      <c r="N109" s="202"/>
      <c r="O109" s="158"/>
      <c r="P109" s="203"/>
      <c r="Q109" s="213"/>
      <c r="R109" s="199"/>
      <c r="S109" s="199"/>
      <c r="T109" s="199"/>
      <c r="U109" s="213"/>
      <c r="V109" s="282"/>
      <c r="W109" s="281"/>
      <c r="X109" s="227"/>
      <c r="Y109" s="80"/>
      <c r="Z109" s="202"/>
      <c r="AA109" s="158"/>
      <c r="AB109" s="203"/>
      <c r="AC109" s="197"/>
      <c r="AD109" s="202"/>
      <c r="AE109" s="202"/>
      <c r="AF109" s="203"/>
      <c r="AG109" s="197"/>
      <c r="AH109" s="202"/>
      <c r="AI109" s="202"/>
      <c r="AJ109" s="203"/>
      <c r="AK109" s="197"/>
      <c r="AL109" s="202"/>
      <c r="AM109" s="202"/>
      <c r="AN109" s="203"/>
      <c r="AO109" s="197"/>
      <c r="AP109" s="202"/>
      <c r="AQ109" s="158"/>
      <c r="AR109" s="203"/>
      <c r="AS109" s="197"/>
      <c r="AT109" s="158"/>
      <c r="AU109" s="158"/>
      <c r="AV109" s="203"/>
      <c r="AW109" s="221"/>
      <c r="AX109" s="158"/>
      <c r="AY109" s="158"/>
      <c r="AZ109" s="203"/>
      <c r="BA109" s="221"/>
      <c r="BB109" s="158"/>
      <c r="BC109" s="158"/>
      <c r="BD109" s="203"/>
      <c r="BE109" s="221"/>
      <c r="BF109" s="158"/>
      <c r="BG109" s="158"/>
      <c r="BH109" s="203"/>
      <c r="BI109" s="221"/>
      <c r="BJ109" s="158"/>
      <c r="BK109" s="158"/>
      <c r="BL109" s="220"/>
      <c r="BM109" s="221"/>
      <c r="BN109" s="158"/>
      <c r="BO109" s="158"/>
      <c r="BP109" s="220"/>
      <c r="BQ109" s="221"/>
      <c r="BR109" s="158"/>
      <c r="BS109" s="158"/>
      <c r="BT109" s="220"/>
      <c r="BU109" s="221"/>
      <c r="BV109" s="158"/>
      <c r="BW109" s="158"/>
      <c r="BX109" s="220"/>
      <c r="BY109" s="221"/>
      <c r="BZ109" s="425" t="s">
        <v>707</v>
      </c>
      <c r="CA109" s="232" t="s">
        <v>1</v>
      </c>
      <c r="CB109" s="422">
        <v>3.2523148148148148E-2</v>
      </c>
      <c r="CC109" s="80">
        <v>607.505518763797</v>
      </c>
      <c r="CD109" s="425" t="s">
        <v>707</v>
      </c>
      <c r="CE109" s="232" t="s">
        <v>1</v>
      </c>
      <c r="CF109" s="424">
        <v>3.605324074074074E-2</v>
      </c>
      <c r="CG109" s="192">
        <v>719.43462897526501</v>
      </c>
      <c r="CH109" s="281"/>
      <c r="CI109" s="281"/>
      <c r="CJ109" s="225"/>
      <c r="CK109" s="80"/>
      <c r="CL109" s="298"/>
      <c r="CM109" s="298"/>
      <c r="CN109" s="301"/>
      <c r="CO109" s="80"/>
      <c r="CP109" s="281"/>
      <c r="CQ109" s="281"/>
      <c r="CR109" s="225"/>
      <c r="CS109" s="80"/>
      <c r="CT109" s="281"/>
      <c r="CU109" s="281"/>
      <c r="CV109" s="227"/>
      <c r="CW109" s="80"/>
      <c r="CX109" s="281"/>
      <c r="CY109" s="281"/>
      <c r="CZ109" s="227"/>
      <c r="DA109" s="80"/>
      <c r="DB109" s="298"/>
      <c r="DC109" s="298"/>
      <c r="DD109" s="300"/>
      <c r="DE109" s="289"/>
      <c r="DF109" s="298"/>
      <c r="DG109" s="298"/>
      <c r="DH109" s="300"/>
      <c r="DI109" s="289"/>
    </row>
    <row r="110" spans="1:115" s="302" customFormat="1" x14ac:dyDescent="0.2">
      <c r="A110" s="207">
        <v>96</v>
      </c>
      <c r="B110" s="7" t="s">
        <v>735</v>
      </c>
      <c r="C110" s="108" t="s">
        <v>184</v>
      </c>
      <c r="D110" s="108" t="s">
        <v>736</v>
      </c>
      <c r="E110" s="200" t="s">
        <v>363</v>
      </c>
      <c r="F110" s="561"/>
      <c r="G110" s="209">
        <v>1318.3178146376872</v>
      </c>
      <c r="H110" s="210">
        <v>1318.3178146376872</v>
      </c>
      <c r="I110" s="211">
        <v>2</v>
      </c>
      <c r="J110" s="202"/>
      <c r="K110" s="158"/>
      <c r="L110" s="203"/>
      <c r="M110" s="197"/>
      <c r="N110" s="202"/>
      <c r="O110" s="158"/>
      <c r="P110" s="203"/>
      <c r="Q110" s="213"/>
      <c r="R110" s="199"/>
      <c r="S110" s="199"/>
      <c r="T110" s="199"/>
      <c r="U110" s="213"/>
      <c r="V110" s="282"/>
      <c r="W110" s="281"/>
      <c r="X110" s="227"/>
      <c r="Y110" s="80"/>
      <c r="Z110" s="202"/>
      <c r="AA110" s="158"/>
      <c r="AB110" s="203"/>
      <c r="AC110" s="197"/>
      <c r="AD110" s="202"/>
      <c r="AE110" s="202"/>
      <c r="AF110" s="203"/>
      <c r="AG110" s="197"/>
      <c r="AH110" s="202"/>
      <c r="AI110" s="202"/>
      <c r="AJ110" s="203"/>
      <c r="AK110" s="197"/>
      <c r="AL110" s="202"/>
      <c r="AM110" s="202"/>
      <c r="AN110" s="203"/>
      <c r="AO110" s="197"/>
      <c r="AP110" s="202"/>
      <c r="AQ110" s="158"/>
      <c r="AR110" s="203"/>
      <c r="AS110" s="197"/>
      <c r="AT110" s="158"/>
      <c r="AU110" s="158"/>
      <c r="AV110" s="203"/>
      <c r="AW110" s="221"/>
      <c r="AX110" s="158"/>
      <c r="AY110" s="158"/>
      <c r="AZ110" s="203"/>
      <c r="BA110" s="221"/>
      <c r="BB110" s="158"/>
      <c r="BC110" s="158"/>
      <c r="BD110" s="203"/>
      <c r="BE110" s="221"/>
      <c r="BF110" s="158"/>
      <c r="BG110" s="158"/>
      <c r="BH110" s="203"/>
      <c r="BI110" s="221"/>
      <c r="BJ110" s="158"/>
      <c r="BK110" s="158"/>
      <c r="BL110" s="220"/>
      <c r="BM110" s="221"/>
      <c r="BN110" s="158"/>
      <c r="BO110" s="158"/>
      <c r="BP110" s="220"/>
      <c r="BQ110" s="221"/>
      <c r="BR110" s="158"/>
      <c r="BS110" s="158"/>
      <c r="BT110" s="220"/>
      <c r="BU110" s="221"/>
      <c r="BV110" s="158"/>
      <c r="BW110" s="158"/>
      <c r="BX110" s="220"/>
      <c r="BY110" s="221"/>
      <c r="BZ110" s="425" t="s">
        <v>708</v>
      </c>
      <c r="CA110" s="232" t="s">
        <v>155</v>
      </c>
      <c r="CB110" s="422">
        <v>2.1423611111111112E-2</v>
      </c>
      <c r="CC110" s="80">
        <v>674.52407614781623</v>
      </c>
      <c r="CD110" s="425" t="s">
        <v>708</v>
      </c>
      <c r="CE110" s="232" t="s">
        <v>155</v>
      </c>
      <c r="CF110" s="424">
        <v>3.394675925925926E-2</v>
      </c>
      <c r="CG110" s="192">
        <v>643.79373848987098</v>
      </c>
      <c r="CH110" s="281"/>
      <c r="CI110" s="281"/>
      <c r="CJ110" s="225"/>
      <c r="CK110" s="80"/>
      <c r="CL110" s="298"/>
      <c r="CM110" s="298"/>
      <c r="CN110" s="301"/>
      <c r="CO110" s="80"/>
      <c r="CP110" s="281"/>
      <c r="CQ110" s="281"/>
      <c r="CR110" s="225"/>
      <c r="CS110" s="80"/>
      <c r="CT110" s="281"/>
      <c r="CU110" s="281"/>
      <c r="CV110" s="227"/>
      <c r="CW110" s="80"/>
      <c r="CX110" s="281"/>
      <c r="CY110" s="281"/>
      <c r="CZ110" s="227"/>
      <c r="DA110" s="80"/>
      <c r="DB110" s="298"/>
      <c r="DC110" s="298"/>
      <c r="DD110" s="300"/>
      <c r="DE110" s="289"/>
      <c r="DF110" s="298"/>
      <c r="DG110" s="298"/>
      <c r="DH110" s="300"/>
      <c r="DI110" s="289"/>
    </row>
    <row r="111" spans="1:115" s="302" customFormat="1" x14ac:dyDescent="0.2">
      <c r="A111" s="207">
        <v>97</v>
      </c>
      <c r="B111" s="7" t="s">
        <v>737</v>
      </c>
      <c r="C111" s="108" t="s">
        <v>184</v>
      </c>
      <c r="D111" s="108" t="s">
        <v>738</v>
      </c>
      <c r="E111" s="200" t="s">
        <v>363</v>
      </c>
      <c r="F111" s="563"/>
      <c r="G111" s="209">
        <v>1161.4520962097263</v>
      </c>
      <c r="H111" s="210">
        <v>1161.4520962097263</v>
      </c>
      <c r="I111" s="211">
        <v>2</v>
      </c>
      <c r="J111" s="202"/>
      <c r="K111" s="158"/>
      <c r="L111" s="203"/>
      <c r="M111" s="197"/>
      <c r="N111" s="202"/>
      <c r="O111" s="158"/>
      <c r="P111" s="203"/>
      <c r="Q111" s="213"/>
      <c r="R111" s="199"/>
      <c r="S111" s="199"/>
      <c r="T111" s="199"/>
      <c r="U111" s="213"/>
      <c r="V111" s="282"/>
      <c r="W111" s="281"/>
      <c r="X111" s="227"/>
      <c r="Y111" s="80"/>
      <c r="Z111" s="202"/>
      <c r="AA111" s="158"/>
      <c r="AB111" s="203"/>
      <c r="AC111" s="197"/>
      <c r="AD111" s="202"/>
      <c r="AE111" s="202"/>
      <c r="AF111" s="203"/>
      <c r="AG111" s="197"/>
      <c r="AH111" s="202"/>
      <c r="AI111" s="202"/>
      <c r="AJ111" s="203"/>
      <c r="AK111" s="197"/>
      <c r="AL111" s="202"/>
      <c r="AM111" s="202"/>
      <c r="AN111" s="203"/>
      <c r="AO111" s="197"/>
      <c r="AP111" s="202"/>
      <c r="AQ111" s="158"/>
      <c r="AR111" s="203"/>
      <c r="AS111" s="197"/>
      <c r="AT111" s="158"/>
      <c r="AU111" s="158"/>
      <c r="AV111" s="203"/>
      <c r="AW111" s="221"/>
      <c r="AX111" s="158"/>
      <c r="AY111" s="158"/>
      <c r="AZ111" s="203"/>
      <c r="BA111" s="221"/>
      <c r="BB111" s="158"/>
      <c r="BC111" s="158"/>
      <c r="BD111" s="203"/>
      <c r="BE111" s="221"/>
      <c r="BF111" s="158"/>
      <c r="BG111" s="158"/>
      <c r="BH111" s="203"/>
      <c r="BI111" s="221"/>
      <c r="BJ111" s="158"/>
      <c r="BK111" s="158"/>
      <c r="BL111" s="220"/>
      <c r="BM111" s="221"/>
      <c r="BN111" s="158"/>
      <c r="BO111" s="158"/>
      <c r="BP111" s="220"/>
      <c r="BQ111" s="221"/>
      <c r="BR111" s="158"/>
      <c r="BS111" s="158"/>
      <c r="BT111" s="220"/>
      <c r="BU111" s="221"/>
      <c r="BV111" s="158"/>
      <c r="BW111" s="158"/>
      <c r="BX111" s="220"/>
      <c r="BY111" s="221"/>
      <c r="BZ111" s="425" t="s">
        <v>708</v>
      </c>
      <c r="CA111" s="232" t="s">
        <v>155</v>
      </c>
      <c r="CB111" s="422">
        <v>2.2523148148148143E-2</v>
      </c>
      <c r="CC111" s="80">
        <v>637.2900335946249</v>
      </c>
      <c r="CD111" s="425" t="s">
        <v>708</v>
      </c>
      <c r="CE111" s="232" t="s">
        <v>155</v>
      </c>
      <c r="CF111" s="424">
        <v>3.9317129629629625E-2</v>
      </c>
      <c r="CG111" s="192">
        <v>524.16206261510138</v>
      </c>
      <c r="CH111" s="281"/>
      <c r="CI111" s="281"/>
      <c r="CJ111" s="225"/>
      <c r="CK111" s="80"/>
      <c r="CL111" s="298"/>
      <c r="CM111" s="298"/>
      <c r="CN111" s="301"/>
      <c r="CO111" s="80"/>
      <c r="CP111" s="281"/>
      <c r="CQ111" s="281"/>
      <c r="CR111" s="225"/>
      <c r="CS111" s="80"/>
      <c r="CT111" s="281"/>
      <c r="CU111" s="281"/>
      <c r="CV111" s="227"/>
      <c r="CW111" s="80"/>
      <c r="CX111" s="281"/>
      <c r="CY111" s="281"/>
      <c r="CZ111" s="227"/>
      <c r="DA111" s="80"/>
      <c r="DB111" s="298"/>
      <c r="DC111" s="298"/>
      <c r="DD111" s="300"/>
      <c r="DE111" s="289"/>
      <c r="DF111" s="298"/>
      <c r="DG111" s="298"/>
      <c r="DH111" s="300"/>
      <c r="DI111" s="289"/>
    </row>
    <row r="112" spans="1:115" s="302" customFormat="1" x14ac:dyDescent="0.2">
      <c r="A112" s="207">
        <v>98</v>
      </c>
      <c r="B112" s="208" t="s">
        <v>143</v>
      </c>
      <c r="C112" s="108" t="s">
        <v>9</v>
      </c>
      <c r="D112" s="108" t="s">
        <v>144</v>
      </c>
      <c r="E112" s="200" t="s">
        <v>363</v>
      </c>
      <c r="F112" s="563"/>
      <c r="G112" s="209">
        <v>1134.8609916704302</v>
      </c>
      <c r="H112" s="210">
        <v>1134.8609916704302</v>
      </c>
      <c r="I112" s="211">
        <v>2</v>
      </c>
      <c r="J112" s="202"/>
      <c r="K112" s="158"/>
      <c r="L112" s="203"/>
      <c r="M112" s="197"/>
      <c r="N112" s="202"/>
      <c r="O112" s="158"/>
      <c r="P112" s="203"/>
      <c r="Q112" s="213"/>
      <c r="R112" s="199"/>
      <c r="S112" s="199"/>
      <c r="T112" s="199"/>
      <c r="U112" s="213"/>
      <c r="V112" s="282"/>
      <c r="W112" s="281"/>
      <c r="X112" s="227"/>
      <c r="Y112" s="80"/>
      <c r="Z112" s="202"/>
      <c r="AA112" s="158"/>
      <c r="AB112" s="203"/>
      <c r="AC112" s="197"/>
      <c r="AD112" s="202"/>
      <c r="AE112" s="202"/>
      <c r="AF112" s="203"/>
      <c r="AG112" s="197"/>
      <c r="AH112" s="202"/>
      <c r="AI112" s="202"/>
      <c r="AJ112" s="203"/>
      <c r="AK112" s="197"/>
      <c r="AL112" s="202"/>
      <c r="AM112" s="202"/>
      <c r="AN112" s="203"/>
      <c r="AO112" s="197"/>
      <c r="AP112" s="202"/>
      <c r="AQ112" s="158"/>
      <c r="AR112" s="203"/>
      <c r="AS112" s="197"/>
      <c r="AT112" s="158"/>
      <c r="AU112" s="158"/>
      <c r="AV112" s="203"/>
      <c r="AW112" s="221"/>
      <c r="AX112" s="158"/>
      <c r="AY112" s="158"/>
      <c r="AZ112" s="203"/>
      <c r="BA112" s="221"/>
      <c r="BB112" s="158"/>
      <c r="BC112" s="158"/>
      <c r="BD112" s="203"/>
      <c r="BE112" s="221"/>
      <c r="BF112" s="158"/>
      <c r="BG112" s="158"/>
      <c r="BH112" s="203"/>
      <c r="BI112" s="221"/>
      <c r="BJ112" s="158"/>
      <c r="BK112" s="158"/>
      <c r="BL112" s="220"/>
      <c r="BM112" s="221"/>
      <c r="BN112" s="158"/>
      <c r="BO112" s="158"/>
      <c r="BP112" s="220"/>
      <c r="BQ112" s="221"/>
      <c r="BR112" s="158"/>
      <c r="BS112" s="158"/>
      <c r="BT112" s="220"/>
      <c r="BU112" s="221"/>
      <c r="BV112" s="158"/>
      <c r="BW112" s="158"/>
      <c r="BX112" s="220"/>
      <c r="BY112" s="221"/>
      <c r="BZ112" s="425" t="s">
        <v>708</v>
      </c>
      <c r="CA112" s="232" t="s">
        <v>155</v>
      </c>
      <c r="CB112" s="422">
        <v>2.6620370370370374E-2</v>
      </c>
      <c r="CC112" s="80">
        <v>498.54423292273214</v>
      </c>
      <c r="CD112" s="425" t="s">
        <v>708</v>
      </c>
      <c r="CE112" s="232" t="s">
        <v>155</v>
      </c>
      <c r="CF112" s="424">
        <v>3.4282407407407407E-2</v>
      </c>
      <c r="CG112" s="192">
        <v>636.31675874769803</v>
      </c>
      <c r="CH112" s="281"/>
      <c r="CI112" s="281"/>
      <c r="CJ112" s="225"/>
      <c r="CK112" s="80"/>
      <c r="CL112" s="298"/>
      <c r="CM112" s="298"/>
      <c r="CN112" s="301"/>
      <c r="CO112" s="80"/>
      <c r="CP112" s="281"/>
      <c r="CQ112" s="281"/>
      <c r="CR112" s="225"/>
      <c r="CS112" s="80"/>
      <c r="CT112" s="281"/>
      <c r="CU112" s="281"/>
      <c r="CV112" s="227"/>
      <c r="CW112" s="80"/>
      <c r="CX112" s="281"/>
      <c r="CY112" s="281"/>
      <c r="CZ112" s="227"/>
      <c r="DA112" s="80"/>
      <c r="DB112" s="298"/>
      <c r="DC112" s="298"/>
      <c r="DD112" s="300"/>
      <c r="DE112" s="289"/>
      <c r="DF112" s="298"/>
      <c r="DG112" s="298"/>
      <c r="DH112" s="300"/>
      <c r="DI112" s="289"/>
    </row>
    <row r="113" spans="1:113" s="302" customFormat="1" x14ac:dyDescent="0.2">
      <c r="A113" s="207">
        <v>99</v>
      </c>
      <c r="B113" s="20" t="s">
        <v>148</v>
      </c>
      <c r="C113" s="370" t="s">
        <v>9</v>
      </c>
      <c r="D113" s="371" t="s">
        <v>34</v>
      </c>
      <c r="E113" s="200" t="s">
        <v>354</v>
      </c>
      <c r="F113" s="563"/>
      <c r="G113" s="209">
        <v>1133.4051887260118</v>
      </c>
      <c r="H113" s="210">
        <v>1133.4051887260118</v>
      </c>
      <c r="I113" s="211">
        <v>3</v>
      </c>
      <c r="J113" s="199"/>
      <c r="K113" s="199"/>
      <c r="L113" s="199"/>
      <c r="M113" s="213"/>
      <c r="N113" s="199"/>
      <c r="O113" s="199"/>
      <c r="P113" s="199"/>
      <c r="Q113" s="213"/>
      <c r="R113" s="199"/>
      <c r="S113" s="199"/>
      <c r="T113" s="199"/>
      <c r="U113" s="213"/>
      <c r="V113" s="282"/>
      <c r="W113" s="281"/>
      <c r="X113" s="227"/>
      <c r="Y113" s="80"/>
      <c r="Z113" s="419" t="s">
        <v>388</v>
      </c>
      <c r="AA113" s="419" t="s">
        <v>1</v>
      </c>
      <c r="AB113" s="420">
        <v>2.3518518518518518E-2</v>
      </c>
      <c r="AC113" s="186">
        <v>331.98127925116995</v>
      </c>
      <c r="AD113" s="419"/>
      <c r="AE113" s="419"/>
      <c r="AF113" s="421"/>
      <c r="AG113" s="186"/>
      <c r="AH113" s="419"/>
      <c r="AI113" s="419"/>
      <c r="AJ113" s="421"/>
      <c r="AK113" s="186"/>
      <c r="AL113" s="232" t="s">
        <v>361</v>
      </c>
      <c r="AM113" s="232" t="s">
        <v>1</v>
      </c>
      <c r="AN113" s="422">
        <v>3.8969907407407404E-2</v>
      </c>
      <c r="AO113" s="186">
        <v>253.66548042704633</v>
      </c>
      <c r="AP113" s="232"/>
      <c r="AQ113" s="232"/>
      <c r="AR113" s="425"/>
      <c r="AS113" s="427"/>
      <c r="AT113" s="232" t="s">
        <v>361</v>
      </c>
      <c r="AU113" s="232" t="s">
        <v>155</v>
      </c>
      <c r="AV113" s="422">
        <v>8.6064814814814816E-2</v>
      </c>
      <c r="AW113" s="186">
        <v>547.75842904779552</v>
      </c>
      <c r="AX113" s="281"/>
      <c r="AY113" s="281"/>
      <c r="AZ113" s="225"/>
      <c r="BA113" s="430"/>
      <c r="BB113" s="281"/>
      <c r="BC113" s="281"/>
      <c r="BD113" s="227"/>
      <c r="BE113" s="430"/>
      <c r="BF113" s="281"/>
      <c r="BG113" s="281"/>
      <c r="BH113" s="225"/>
      <c r="BI113" s="80"/>
      <c r="BJ113" s="281"/>
      <c r="BK113" s="281"/>
      <c r="BL113" s="227"/>
      <c r="BM113" s="235"/>
      <c r="BN113" s="281"/>
      <c r="BO113" s="281"/>
      <c r="BP113" s="225"/>
      <c r="BQ113" s="80"/>
      <c r="BR113" s="281"/>
      <c r="BS113" s="281"/>
      <c r="BT113" s="225"/>
      <c r="BU113" s="80"/>
      <c r="BV113" s="281"/>
      <c r="BW113" s="281"/>
      <c r="BX113" s="227"/>
      <c r="BY113" s="80"/>
      <c r="BZ113" s="298"/>
      <c r="CA113" s="298"/>
      <c r="CB113" s="300"/>
      <c r="CC113" s="80"/>
      <c r="CD113" s="281"/>
      <c r="CE113" s="281"/>
      <c r="CF113" s="225"/>
      <c r="CG113" s="80"/>
      <c r="CH113" s="281"/>
      <c r="CI113" s="281"/>
      <c r="CJ113" s="225"/>
      <c r="CK113" s="80"/>
      <c r="CL113" s="298"/>
      <c r="CM113" s="298"/>
      <c r="CN113" s="301"/>
      <c r="CO113" s="80"/>
      <c r="CP113" s="281"/>
      <c r="CQ113" s="281"/>
      <c r="CR113" s="225"/>
      <c r="CS113" s="80"/>
      <c r="CT113" s="281"/>
      <c r="CU113" s="281"/>
      <c r="CV113" s="227"/>
      <c r="CW113" s="80"/>
      <c r="CX113" s="281"/>
      <c r="CY113" s="281"/>
      <c r="CZ113" s="227"/>
      <c r="DA113" s="80"/>
      <c r="DB113" s="298"/>
      <c r="DC113" s="298"/>
      <c r="DD113" s="300"/>
      <c r="DE113" s="289"/>
      <c r="DF113" s="298"/>
      <c r="DG113" s="298"/>
      <c r="DH113" s="300"/>
      <c r="DI113" s="289"/>
    </row>
    <row r="114" spans="1:113" s="302" customFormat="1" x14ac:dyDescent="0.2">
      <c r="A114" s="207">
        <v>100</v>
      </c>
      <c r="B114" s="20" t="s">
        <v>548</v>
      </c>
      <c r="C114" s="370" t="s">
        <v>92</v>
      </c>
      <c r="D114" s="371" t="s">
        <v>549</v>
      </c>
      <c r="E114" s="200" t="s">
        <v>353</v>
      </c>
      <c r="F114" s="561"/>
      <c r="G114" s="209">
        <v>1080</v>
      </c>
      <c r="H114" s="210">
        <v>1080</v>
      </c>
      <c r="I114" s="211">
        <v>2</v>
      </c>
      <c r="J114" s="199"/>
      <c r="K114" s="199"/>
      <c r="L114" s="199"/>
      <c r="M114" s="213"/>
      <c r="N114" s="199"/>
      <c r="O114" s="199"/>
      <c r="P114" s="199"/>
      <c r="Q114" s="213"/>
      <c r="R114" s="199"/>
      <c r="S114" s="199"/>
      <c r="T114" s="199"/>
      <c r="U114" s="213"/>
      <c r="V114" s="282"/>
      <c r="W114" s="281"/>
      <c r="X114" s="227"/>
      <c r="Y114" s="80"/>
      <c r="Z114" s="232"/>
      <c r="AA114" s="232"/>
      <c r="AB114" s="421"/>
      <c r="AC114" s="426"/>
      <c r="AD114" s="232" t="s">
        <v>213</v>
      </c>
      <c r="AE114" s="232" t="s">
        <v>169</v>
      </c>
      <c r="AF114" s="420">
        <v>3.8275462962962963E-2</v>
      </c>
      <c r="AG114" s="186">
        <v>540</v>
      </c>
      <c r="AH114" s="232" t="s">
        <v>213</v>
      </c>
      <c r="AI114" s="232" t="s">
        <v>169</v>
      </c>
      <c r="AJ114" s="420">
        <v>3.4143518518518517E-2</v>
      </c>
      <c r="AK114" s="186">
        <v>540</v>
      </c>
      <c r="AL114" s="282"/>
      <c r="AM114" s="284"/>
      <c r="AN114" s="225"/>
      <c r="AO114" s="80"/>
      <c r="AP114" s="282"/>
      <c r="AQ114" s="281"/>
      <c r="AR114" s="283"/>
      <c r="AS114" s="80"/>
      <c r="AT114" s="281"/>
      <c r="AU114" s="281"/>
      <c r="AV114" s="225"/>
      <c r="AW114" s="80"/>
      <c r="AX114" s="281"/>
      <c r="AY114" s="281"/>
      <c r="AZ114" s="225"/>
      <c r="BA114" s="80"/>
      <c r="BB114" s="284"/>
      <c r="BC114" s="284"/>
      <c r="BD114" s="300"/>
      <c r="BE114" s="80"/>
      <c r="BF114" s="281"/>
      <c r="BG114" s="281"/>
      <c r="BH114" s="225"/>
      <c r="BI114" s="80"/>
      <c r="BJ114" s="281"/>
      <c r="BK114" s="281"/>
      <c r="BL114" s="227"/>
      <c r="BM114" s="235"/>
      <c r="BN114" s="281"/>
      <c r="BO114" s="281"/>
      <c r="BP114" s="225"/>
      <c r="BQ114" s="80"/>
      <c r="BR114" s="281"/>
      <c r="BS114" s="281"/>
      <c r="BT114" s="225"/>
      <c r="BU114" s="80"/>
      <c r="BV114" s="281"/>
      <c r="BW114" s="281"/>
      <c r="BX114" s="227"/>
      <c r="BY114" s="80"/>
      <c r="BZ114" s="298"/>
      <c r="CA114" s="298"/>
      <c r="CB114" s="300"/>
      <c r="CC114" s="80"/>
      <c r="CD114" s="281"/>
      <c r="CE114" s="281"/>
      <c r="CF114" s="225"/>
      <c r="CG114" s="80"/>
      <c r="CH114" s="281"/>
      <c r="CI114" s="281"/>
      <c r="CJ114" s="225"/>
      <c r="CK114" s="80"/>
      <c r="CL114" s="298"/>
      <c r="CM114" s="298"/>
      <c r="CN114" s="301"/>
      <c r="CO114" s="80"/>
      <c r="CP114" s="281"/>
      <c r="CQ114" s="281"/>
      <c r="CR114" s="225"/>
      <c r="CS114" s="80"/>
      <c r="CT114" s="281"/>
      <c r="CU114" s="281"/>
      <c r="CV114" s="227"/>
      <c r="CW114" s="80"/>
      <c r="CX114" s="281"/>
      <c r="CY114" s="281"/>
      <c r="CZ114" s="227"/>
      <c r="DA114" s="80"/>
      <c r="DB114" s="298"/>
      <c r="DC114" s="298"/>
      <c r="DD114" s="300"/>
      <c r="DE114" s="289"/>
      <c r="DF114" s="298"/>
      <c r="DG114" s="298"/>
      <c r="DH114" s="300"/>
      <c r="DI114" s="289"/>
    </row>
    <row r="115" spans="1:113" s="302" customFormat="1" x14ac:dyDescent="0.2">
      <c r="A115" s="207">
        <v>101</v>
      </c>
      <c r="B115" s="7" t="s">
        <v>723</v>
      </c>
      <c r="C115" s="108" t="s">
        <v>9</v>
      </c>
      <c r="D115" s="108" t="s">
        <v>724</v>
      </c>
      <c r="E115" s="200"/>
      <c r="F115" s="561"/>
      <c r="G115" s="209">
        <v>1059.8660288552614</v>
      </c>
      <c r="H115" s="210">
        <v>1059.8660288552614</v>
      </c>
      <c r="I115" s="211">
        <v>2</v>
      </c>
      <c r="J115" s="202"/>
      <c r="K115" s="158"/>
      <c r="L115" s="203"/>
      <c r="M115" s="197"/>
      <c r="N115" s="202"/>
      <c r="O115" s="158"/>
      <c r="P115" s="203"/>
      <c r="Q115" s="213"/>
      <c r="R115" s="199"/>
      <c r="S115" s="199"/>
      <c r="T115" s="199"/>
      <c r="U115" s="213"/>
      <c r="V115" s="282"/>
      <c r="W115" s="281"/>
      <c r="X115" s="227"/>
      <c r="Y115" s="80"/>
      <c r="Z115" s="202"/>
      <c r="AA115" s="158"/>
      <c r="AB115" s="203"/>
      <c r="AC115" s="197"/>
      <c r="AD115" s="202"/>
      <c r="AE115" s="202"/>
      <c r="AF115" s="203"/>
      <c r="AG115" s="197"/>
      <c r="AH115" s="202"/>
      <c r="AI115" s="202"/>
      <c r="AJ115" s="203"/>
      <c r="AK115" s="197"/>
      <c r="AL115" s="202"/>
      <c r="AM115" s="202"/>
      <c r="AN115" s="203"/>
      <c r="AO115" s="197"/>
      <c r="AP115" s="202"/>
      <c r="AQ115" s="158"/>
      <c r="AR115" s="203"/>
      <c r="AS115" s="197"/>
      <c r="AT115" s="158"/>
      <c r="AU115" s="158"/>
      <c r="AV115" s="203"/>
      <c r="AW115" s="221"/>
      <c r="AX115" s="158"/>
      <c r="AY115" s="158"/>
      <c r="AZ115" s="203"/>
      <c r="BA115" s="221"/>
      <c r="BB115" s="158"/>
      <c r="BC115" s="158"/>
      <c r="BD115" s="203"/>
      <c r="BE115" s="221"/>
      <c r="BF115" s="158"/>
      <c r="BG115" s="158"/>
      <c r="BH115" s="203"/>
      <c r="BI115" s="221"/>
      <c r="BJ115" s="158"/>
      <c r="BK115" s="158"/>
      <c r="BL115" s="220"/>
      <c r="BM115" s="221"/>
      <c r="BN115" s="158"/>
      <c r="BO115" s="158"/>
      <c r="BP115" s="220"/>
      <c r="BQ115" s="221"/>
      <c r="BR115" s="158"/>
      <c r="BS115" s="158"/>
      <c r="BT115" s="220"/>
      <c r="BU115" s="221"/>
      <c r="BV115" s="158"/>
      <c r="BW115" s="158"/>
      <c r="BX115" s="220"/>
      <c r="BY115" s="221"/>
      <c r="BZ115" s="425" t="s">
        <v>728</v>
      </c>
      <c r="CA115" s="232" t="s">
        <v>0</v>
      </c>
      <c r="CB115" s="422">
        <v>3.4456018518518518E-2</v>
      </c>
      <c r="CC115" s="186">
        <v>501.00704934541795</v>
      </c>
      <c r="CD115" s="425" t="s">
        <v>728</v>
      </c>
      <c r="CE115" s="232" t="s">
        <v>0</v>
      </c>
      <c r="CF115" s="424">
        <v>4.1516203703703701E-2</v>
      </c>
      <c r="CG115" s="192">
        <v>558.85897950984349</v>
      </c>
      <c r="CH115" s="281"/>
      <c r="CI115" s="281"/>
      <c r="CJ115" s="225"/>
      <c r="CK115" s="80"/>
      <c r="CL115" s="298"/>
      <c r="CM115" s="298"/>
      <c r="CN115" s="301"/>
      <c r="CO115" s="80"/>
      <c r="CP115" s="281"/>
      <c r="CQ115" s="281"/>
      <c r="CR115" s="225"/>
      <c r="CS115" s="80"/>
      <c r="CT115" s="281"/>
      <c r="CU115" s="281"/>
      <c r="CV115" s="227"/>
      <c r="CW115" s="80"/>
      <c r="CX115" s="281"/>
      <c r="CY115" s="281"/>
      <c r="CZ115" s="227"/>
      <c r="DA115" s="80"/>
      <c r="DB115" s="298"/>
      <c r="DC115" s="298"/>
      <c r="DD115" s="300"/>
      <c r="DE115" s="289"/>
      <c r="DF115" s="298"/>
      <c r="DG115" s="298"/>
      <c r="DH115" s="300"/>
      <c r="DI115" s="289"/>
    </row>
    <row r="116" spans="1:113" s="302" customFormat="1" x14ac:dyDescent="0.2">
      <c r="A116" s="207">
        <v>102</v>
      </c>
      <c r="B116" s="368" t="s">
        <v>563</v>
      </c>
      <c r="C116" s="370" t="s">
        <v>184</v>
      </c>
      <c r="D116" s="371" t="s">
        <v>564</v>
      </c>
      <c r="E116" s="200" t="s">
        <v>354</v>
      </c>
      <c r="F116" s="561"/>
      <c r="G116" s="209">
        <v>1049.9366777386754</v>
      </c>
      <c r="H116" s="210">
        <v>1049.9366777386754</v>
      </c>
      <c r="I116" s="211">
        <v>3</v>
      </c>
      <c r="J116" s="199"/>
      <c r="K116" s="199"/>
      <c r="L116" s="199"/>
      <c r="M116" s="213"/>
      <c r="N116" s="199"/>
      <c r="O116" s="199"/>
      <c r="P116" s="199"/>
      <c r="Q116" s="213"/>
      <c r="R116" s="199"/>
      <c r="S116" s="199"/>
      <c r="T116" s="199"/>
      <c r="U116" s="213"/>
      <c r="V116" s="282"/>
      <c r="W116" s="281"/>
      <c r="X116" s="227"/>
      <c r="Y116" s="80"/>
      <c r="Z116" s="419" t="s">
        <v>388</v>
      </c>
      <c r="AA116" s="419" t="s">
        <v>1</v>
      </c>
      <c r="AB116" s="420">
        <v>2.4421296296296292E-2</v>
      </c>
      <c r="AC116" s="186">
        <v>283.30733229329201</v>
      </c>
      <c r="AD116" s="419" t="s">
        <v>388</v>
      </c>
      <c r="AE116" s="419" t="s">
        <v>1</v>
      </c>
      <c r="AF116" s="420">
        <v>5.2708333333333336E-2</v>
      </c>
      <c r="AG116" s="186">
        <v>305.79040852575474</v>
      </c>
      <c r="AH116" s="419" t="s">
        <v>388</v>
      </c>
      <c r="AI116" s="419" t="s">
        <v>1</v>
      </c>
      <c r="AJ116" s="420">
        <v>5.1469907407407402E-2</v>
      </c>
      <c r="AK116" s="186">
        <v>460.83893691962851</v>
      </c>
      <c r="AL116" s="282"/>
      <c r="AM116" s="284"/>
      <c r="AN116" s="225"/>
      <c r="AO116" s="80"/>
      <c r="AP116" s="282"/>
      <c r="AQ116" s="281"/>
      <c r="AR116" s="283"/>
      <c r="AS116" s="80"/>
      <c r="AT116" s="281"/>
      <c r="AU116" s="281"/>
      <c r="AV116" s="225"/>
      <c r="AW116" s="80"/>
      <c r="AX116" s="281"/>
      <c r="AY116" s="281"/>
      <c r="AZ116" s="225"/>
      <c r="BA116" s="80"/>
      <c r="BB116" s="284"/>
      <c r="BC116" s="284"/>
      <c r="BD116" s="300"/>
      <c r="BE116" s="80"/>
      <c r="BF116" s="281"/>
      <c r="BG116" s="281"/>
      <c r="BH116" s="225"/>
      <c r="BI116" s="80"/>
      <c r="BJ116" s="281"/>
      <c r="BK116" s="281"/>
      <c r="BL116" s="227"/>
      <c r="BM116" s="235"/>
      <c r="BN116" s="281"/>
      <c r="BO116" s="281"/>
      <c r="BP116" s="225"/>
      <c r="BQ116" s="80"/>
      <c r="BR116" s="281"/>
      <c r="BS116" s="281"/>
      <c r="BT116" s="225"/>
      <c r="BU116" s="80"/>
      <c r="BV116" s="281"/>
      <c r="BW116" s="281"/>
      <c r="BX116" s="227"/>
      <c r="BY116" s="80"/>
      <c r="BZ116" s="298"/>
      <c r="CA116" s="298"/>
      <c r="CB116" s="300"/>
      <c r="CC116" s="80"/>
      <c r="CD116" s="281"/>
      <c r="CE116" s="281"/>
      <c r="CF116" s="225"/>
      <c r="CG116" s="80"/>
      <c r="CH116" s="281"/>
      <c r="CI116" s="281"/>
      <c r="CJ116" s="225"/>
      <c r="CK116" s="80"/>
      <c r="CL116" s="298"/>
      <c r="CM116" s="298"/>
      <c r="CN116" s="301"/>
      <c r="CO116" s="80"/>
      <c r="CP116" s="281"/>
      <c r="CQ116" s="281"/>
      <c r="CR116" s="225"/>
      <c r="CS116" s="80"/>
      <c r="CT116" s="281"/>
      <c r="CU116" s="281"/>
      <c r="CV116" s="227"/>
      <c r="CW116" s="80"/>
      <c r="CX116" s="281"/>
      <c r="CY116" s="281"/>
      <c r="CZ116" s="227"/>
      <c r="DA116" s="80"/>
      <c r="DB116" s="298"/>
      <c r="DC116" s="298"/>
      <c r="DD116" s="300"/>
      <c r="DE116" s="289"/>
      <c r="DF116" s="298"/>
      <c r="DG116" s="298"/>
      <c r="DH116" s="300"/>
      <c r="DI116" s="289"/>
    </row>
    <row r="117" spans="1:113" s="302" customFormat="1" x14ac:dyDescent="0.2">
      <c r="A117" s="207">
        <v>103</v>
      </c>
      <c r="B117" s="208" t="s">
        <v>339</v>
      </c>
      <c r="C117" s="108" t="s">
        <v>9</v>
      </c>
      <c r="D117" s="108" t="s">
        <v>18</v>
      </c>
      <c r="E117" s="200"/>
      <c r="F117" s="561"/>
      <c r="G117" s="209">
        <v>1045.0350826721781</v>
      </c>
      <c r="H117" s="210">
        <v>1045.0350826721781</v>
      </c>
      <c r="I117" s="211">
        <v>5</v>
      </c>
      <c r="J117" s="223"/>
      <c r="K117" s="223"/>
      <c r="L117" s="429"/>
      <c r="M117" s="186"/>
      <c r="N117" s="284"/>
      <c r="O117" s="298"/>
      <c r="P117" s="300"/>
      <c r="Q117" s="213"/>
      <c r="R117" s="199"/>
      <c r="S117" s="199"/>
      <c r="T117" s="199"/>
      <c r="U117" s="213"/>
      <c r="V117" s="282"/>
      <c r="W117" s="281"/>
      <c r="X117" s="227"/>
      <c r="Y117" s="80"/>
      <c r="Z117" s="288"/>
      <c r="AA117" s="288"/>
      <c r="AB117" s="300"/>
      <c r="AC117" s="80"/>
      <c r="AD117" s="288"/>
      <c r="AE117" s="288"/>
      <c r="AF117" s="300"/>
      <c r="AG117" s="80"/>
      <c r="AH117" s="288"/>
      <c r="AI117" s="288"/>
      <c r="AJ117" s="300"/>
      <c r="AK117" s="80"/>
      <c r="AL117" s="232" t="s">
        <v>698</v>
      </c>
      <c r="AM117" s="232" t="s">
        <v>0</v>
      </c>
      <c r="AN117" s="422">
        <v>3.9189814814814809E-2</v>
      </c>
      <c r="AO117" s="186">
        <v>398.93617021276617</v>
      </c>
      <c r="AP117" s="232" t="s">
        <v>698</v>
      </c>
      <c r="AQ117" s="232" t="s">
        <v>0</v>
      </c>
      <c r="AR117" s="422">
        <v>6.6319444444444445E-2</v>
      </c>
      <c r="AS117" s="186">
        <v>203.48432055749134</v>
      </c>
      <c r="AT117" s="232" t="s">
        <v>698</v>
      </c>
      <c r="AU117" s="232" t="s">
        <v>0</v>
      </c>
      <c r="AV117" s="422">
        <v>0.1305787037037037</v>
      </c>
      <c r="AW117" s="186">
        <v>277.13046172916017</v>
      </c>
      <c r="AX117" s="284"/>
      <c r="AY117" s="284"/>
      <c r="AZ117" s="301"/>
      <c r="BA117" s="80"/>
      <c r="BB117" s="284"/>
      <c r="BC117" s="284"/>
      <c r="BD117" s="300"/>
      <c r="BE117" s="80"/>
      <c r="BF117" s="298"/>
      <c r="BG117" s="298"/>
      <c r="BH117" s="301"/>
      <c r="BI117" s="80"/>
      <c r="BJ117" s="281"/>
      <c r="BK117" s="281"/>
      <c r="BL117" s="227"/>
      <c r="BM117" s="235"/>
      <c r="BN117" s="281"/>
      <c r="BO117" s="281"/>
      <c r="BP117" s="225"/>
      <c r="BQ117" s="80"/>
      <c r="BR117" s="281"/>
      <c r="BS117" s="281"/>
      <c r="BT117" s="225"/>
      <c r="BU117" s="80"/>
      <c r="BV117" s="281"/>
      <c r="BW117" s="281"/>
      <c r="BX117" s="227"/>
      <c r="BY117" s="80"/>
      <c r="BZ117" s="425" t="s">
        <v>728</v>
      </c>
      <c r="CA117" s="232" t="s">
        <v>0</v>
      </c>
      <c r="CB117" s="422">
        <v>4.6597222222222227E-2</v>
      </c>
      <c r="CC117" s="186">
        <v>10</v>
      </c>
      <c r="CD117" s="425" t="s">
        <v>728</v>
      </c>
      <c r="CE117" s="232" t="s">
        <v>0</v>
      </c>
      <c r="CF117" s="424">
        <v>5.3136574074074072E-2</v>
      </c>
      <c r="CG117" s="192">
        <v>155.4841301727603</v>
      </c>
      <c r="CH117" s="281"/>
      <c r="CI117" s="281"/>
      <c r="CJ117" s="225"/>
      <c r="CK117" s="80"/>
      <c r="CL117" s="298"/>
      <c r="CM117" s="298"/>
      <c r="CN117" s="301"/>
      <c r="CO117" s="80"/>
      <c r="CP117" s="281"/>
      <c r="CQ117" s="281"/>
      <c r="CR117" s="225"/>
      <c r="CS117" s="80"/>
      <c r="CT117" s="281"/>
      <c r="CU117" s="281"/>
      <c r="CV117" s="227"/>
      <c r="CW117" s="80"/>
      <c r="CX117" s="281"/>
      <c r="CY117" s="281"/>
      <c r="CZ117" s="227"/>
      <c r="DA117" s="80"/>
      <c r="DB117" s="298"/>
      <c r="DC117" s="298"/>
      <c r="DD117" s="300"/>
      <c r="DE117" s="289"/>
      <c r="DF117" s="298"/>
      <c r="DG117" s="298"/>
      <c r="DH117" s="300"/>
      <c r="DI117" s="289"/>
    </row>
    <row r="118" spans="1:113" s="302" customFormat="1" x14ac:dyDescent="0.2">
      <c r="A118" s="207">
        <v>104</v>
      </c>
      <c r="B118" s="7" t="s">
        <v>714</v>
      </c>
      <c r="C118" s="108" t="s">
        <v>9</v>
      </c>
      <c r="D118" s="108" t="s">
        <v>715</v>
      </c>
      <c r="E118" s="200"/>
      <c r="F118" s="561"/>
      <c r="G118" s="209">
        <v>1029.7583450312407</v>
      </c>
      <c r="H118" s="210">
        <v>1029.7583450312407</v>
      </c>
      <c r="I118" s="211">
        <v>5</v>
      </c>
      <c r="J118" s="202"/>
      <c r="K118" s="158"/>
      <c r="L118" s="203"/>
      <c r="M118" s="197"/>
      <c r="N118" s="202"/>
      <c r="O118" s="158"/>
      <c r="P118" s="203"/>
      <c r="Q118" s="213"/>
      <c r="R118" s="199"/>
      <c r="S118" s="199"/>
      <c r="T118" s="199"/>
      <c r="U118" s="213"/>
      <c r="V118" s="282"/>
      <c r="W118" s="281"/>
      <c r="X118" s="227"/>
      <c r="Y118" s="80"/>
      <c r="Z118" s="202"/>
      <c r="AA118" s="158"/>
      <c r="AB118" s="203"/>
      <c r="AC118" s="197"/>
      <c r="AD118" s="202"/>
      <c r="AE118" s="202"/>
      <c r="AF118" s="203"/>
      <c r="AG118" s="197"/>
      <c r="AH118" s="202"/>
      <c r="AI118" s="202"/>
      <c r="AJ118" s="203"/>
      <c r="AK118" s="197"/>
      <c r="AL118" s="202"/>
      <c r="AM118" s="202"/>
      <c r="AN118" s="203"/>
      <c r="AO118" s="197"/>
      <c r="AP118" s="202"/>
      <c r="AQ118" s="158"/>
      <c r="AR118" s="203"/>
      <c r="AS118" s="197"/>
      <c r="AT118" s="158"/>
      <c r="AU118" s="158"/>
      <c r="AV118" s="203"/>
      <c r="AW118" s="221"/>
      <c r="AX118" s="158"/>
      <c r="AY118" s="158"/>
      <c r="AZ118" s="203"/>
      <c r="BA118" s="221"/>
      <c r="BB118" s="158"/>
      <c r="BC118" s="158"/>
      <c r="BD118" s="203"/>
      <c r="BE118" s="221"/>
      <c r="BF118" s="158"/>
      <c r="BG118" s="158"/>
      <c r="BH118" s="203"/>
      <c r="BI118" s="221"/>
      <c r="BJ118" s="232"/>
      <c r="BK118" s="232"/>
      <c r="BL118" s="425"/>
      <c r="BM118" s="427"/>
      <c r="BN118" s="232" t="s">
        <v>711</v>
      </c>
      <c r="BO118" s="232" t="s">
        <v>1</v>
      </c>
      <c r="BP118" s="422">
        <v>5.2812500000000005E-2</v>
      </c>
      <c r="BQ118" s="186">
        <v>562.36498010233072</v>
      </c>
      <c r="BR118" s="232" t="s">
        <v>711</v>
      </c>
      <c r="BS118" s="232" t="s">
        <v>1</v>
      </c>
      <c r="BT118" s="422">
        <v>7.0370370370370375E-2</v>
      </c>
      <c r="BU118" s="186">
        <v>447.39336492890993</v>
      </c>
      <c r="BV118" s="232" t="s">
        <v>711</v>
      </c>
      <c r="BW118" s="232" t="s">
        <v>1</v>
      </c>
      <c r="BX118" s="425" t="s">
        <v>352</v>
      </c>
      <c r="BY118" s="186">
        <v>0</v>
      </c>
      <c r="BZ118" s="425" t="s">
        <v>728</v>
      </c>
      <c r="CA118" s="232" t="s">
        <v>0</v>
      </c>
      <c r="CB118" s="422">
        <v>6.2847222222222221E-2</v>
      </c>
      <c r="CC118" s="186">
        <v>10</v>
      </c>
      <c r="CD118" s="425" t="s">
        <v>728</v>
      </c>
      <c r="CE118" s="232" t="s">
        <v>0</v>
      </c>
      <c r="CF118" s="424">
        <v>5.876157407407407E-2</v>
      </c>
      <c r="CG118" s="192">
        <v>10</v>
      </c>
      <c r="CH118" s="281"/>
      <c r="CI118" s="281"/>
      <c r="CJ118" s="225"/>
      <c r="CK118" s="80"/>
      <c r="CL118" s="298"/>
      <c r="CM118" s="298"/>
      <c r="CN118" s="301"/>
      <c r="CO118" s="80"/>
      <c r="CP118" s="281"/>
      <c r="CQ118" s="281"/>
      <c r="CR118" s="225"/>
      <c r="CS118" s="80"/>
      <c r="CT118" s="281"/>
      <c r="CU118" s="281"/>
      <c r="CV118" s="227"/>
      <c r="CW118" s="80"/>
      <c r="CX118" s="281"/>
      <c r="CY118" s="281"/>
      <c r="CZ118" s="227"/>
      <c r="DA118" s="80"/>
      <c r="DB118" s="298"/>
      <c r="DC118" s="298"/>
      <c r="DD118" s="300"/>
      <c r="DE118" s="289"/>
      <c r="DF118" s="298"/>
      <c r="DG118" s="298"/>
      <c r="DH118" s="300"/>
      <c r="DI118" s="289"/>
    </row>
    <row r="119" spans="1:113" s="302" customFormat="1" x14ac:dyDescent="0.2">
      <c r="A119" s="207">
        <v>105</v>
      </c>
      <c r="B119" s="208" t="s">
        <v>210</v>
      </c>
      <c r="C119" s="108" t="s">
        <v>9</v>
      </c>
      <c r="D119" s="108" t="s">
        <v>212</v>
      </c>
      <c r="E119" s="200" t="s">
        <v>353</v>
      </c>
      <c r="F119" s="561"/>
      <c r="G119" s="209">
        <v>1022.6042839349348</v>
      </c>
      <c r="H119" s="210">
        <v>1022.6042839349348</v>
      </c>
      <c r="I119" s="211">
        <v>3</v>
      </c>
      <c r="J119" s="223"/>
      <c r="K119" s="223"/>
      <c r="L119" s="429"/>
      <c r="M119" s="186"/>
      <c r="N119" s="284"/>
      <c r="O119" s="298"/>
      <c r="P119" s="300"/>
      <c r="Q119" s="213"/>
      <c r="R119" s="199"/>
      <c r="S119" s="199"/>
      <c r="T119" s="199"/>
      <c r="U119" s="213"/>
      <c r="V119" s="282"/>
      <c r="W119" s="281"/>
      <c r="X119" s="227"/>
      <c r="Y119" s="80"/>
      <c r="Z119" s="288"/>
      <c r="AA119" s="288"/>
      <c r="AB119" s="300"/>
      <c r="AC119" s="80"/>
      <c r="AD119" s="288"/>
      <c r="AE119" s="288"/>
      <c r="AF119" s="300"/>
      <c r="AG119" s="80"/>
      <c r="AH119" s="288"/>
      <c r="AI119" s="288"/>
      <c r="AJ119" s="300"/>
      <c r="AK119" s="80"/>
      <c r="AL119" s="232" t="s">
        <v>394</v>
      </c>
      <c r="AM119" s="232" t="s">
        <v>155</v>
      </c>
      <c r="AN119" s="422">
        <v>4.6400462962962963E-2</v>
      </c>
      <c r="AO119" s="186">
        <v>40.606779661016731</v>
      </c>
      <c r="AP119" s="232" t="s">
        <v>393</v>
      </c>
      <c r="AQ119" s="232" t="s">
        <v>155</v>
      </c>
      <c r="AR119" s="422">
        <v>4.5775462962962969E-2</v>
      </c>
      <c r="AS119" s="186">
        <v>478.16248256624806</v>
      </c>
      <c r="AT119" s="232" t="s">
        <v>393</v>
      </c>
      <c r="AU119" s="232" t="s">
        <v>169</v>
      </c>
      <c r="AV119" s="422">
        <v>7.5335648148148152E-2</v>
      </c>
      <c r="AW119" s="186">
        <v>503.83502170766997</v>
      </c>
      <c r="AX119" s="284"/>
      <c r="AY119" s="284"/>
      <c r="AZ119" s="301"/>
      <c r="BA119" s="80"/>
      <c r="BB119" s="284"/>
      <c r="BC119" s="284"/>
      <c r="BD119" s="300"/>
      <c r="BE119" s="80"/>
      <c r="BF119" s="298"/>
      <c r="BG119" s="298"/>
      <c r="BH119" s="301"/>
      <c r="BI119" s="80"/>
      <c r="BJ119" s="281"/>
      <c r="BK119" s="281"/>
      <c r="BL119" s="227"/>
      <c r="BM119" s="235"/>
      <c r="BN119" s="281"/>
      <c r="BO119" s="281"/>
      <c r="BP119" s="225"/>
      <c r="BQ119" s="80"/>
      <c r="BR119" s="281"/>
      <c r="BS119" s="281"/>
      <c r="BT119" s="225"/>
      <c r="BU119" s="80"/>
      <c r="BV119" s="281"/>
      <c r="BW119" s="281"/>
      <c r="BX119" s="227"/>
      <c r="BY119" s="80"/>
      <c r="BZ119" s="298"/>
      <c r="CA119" s="298"/>
      <c r="CB119" s="300"/>
      <c r="CC119" s="80"/>
      <c r="CD119" s="281"/>
      <c r="CE119" s="281"/>
      <c r="CF119" s="225"/>
      <c r="CG119" s="80"/>
      <c r="CH119" s="281"/>
      <c r="CI119" s="281"/>
      <c r="CJ119" s="225"/>
      <c r="CK119" s="80"/>
      <c r="CL119" s="298"/>
      <c r="CM119" s="298"/>
      <c r="CN119" s="301"/>
      <c r="CO119" s="80"/>
      <c r="CP119" s="281"/>
      <c r="CQ119" s="281"/>
      <c r="CR119" s="225"/>
      <c r="CS119" s="80"/>
      <c r="CT119" s="281"/>
      <c r="CU119" s="281"/>
      <c r="CV119" s="227"/>
      <c r="CW119" s="80"/>
      <c r="CX119" s="281"/>
      <c r="CY119" s="281"/>
      <c r="CZ119" s="227"/>
      <c r="DA119" s="80"/>
      <c r="DB119" s="298"/>
      <c r="DC119" s="298"/>
      <c r="DD119" s="300"/>
      <c r="DE119" s="289"/>
      <c r="DF119" s="298"/>
      <c r="DG119" s="298"/>
      <c r="DH119" s="300"/>
      <c r="DI119" s="289"/>
    </row>
    <row r="120" spans="1:113" s="302" customFormat="1" x14ac:dyDescent="0.2">
      <c r="A120" s="207">
        <v>106</v>
      </c>
      <c r="B120" s="7" t="s">
        <v>730</v>
      </c>
      <c r="C120" s="108" t="s">
        <v>9</v>
      </c>
      <c r="D120" s="108" t="s">
        <v>729</v>
      </c>
      <c r="E120" s="200" t="s">
        <v>353</v>
      </c>
      <c r="F120" s="561"/>
      <c r="G120" s="209">
        <v>976.51412504244547</v>
      </c>
      <c r="H120" s="210">
        <v>976.51412504244547</v>
      </c>
      <c r="I120" s="211">
        <v>2</v>
      </c>
      <c r="J120" s="202"/>
      <c r="K120" s="158"/>
      <c r="L120" s="203"/>
      <c r="M120" s="197"/>
      <c r="N120" s="202"/>
      <c r="O120" s="158"/>
      <c r="P120" s="203"/>
      <c r="Q120" s="213"/>
      <c r="R120" s="199"/>
      <c r="S120" s="199"/>
      <c r="T120" s="199"/>
      <c r="U120" s="213"/>
      <c r="V120" s="282"/>
      <c r="W120" s="281"/>
      <c r="X120" s="227"/>
      <c r="Y120" s="80"/>
      <c r="Z120" s="202"/>
      <c r="AA120" s="158"/>
      <c r="AB120" s="203"/>
      <c r="AC120" s="197"/>
      <c r="AD120" s="202"/>
      <c r="AE120" s="202"/>
      <c r="AF120" s="203"/>
      <c r="AG120" s="197"/>
      <c r="AH120" s="202"/>
      <c r="AI120" s="202"/>
      <c r="AJ120" s="203"/>
      <c r="AK120" s="197"/>
      <c r="AL120" s="202"/>
      <c r="AM120" s="202"/>
      <c r="AN120" s="203"/>
      <c r="AO120" s="197"/>
      <c r="AP120" s="202"/>
      <c r="AQ120" s="158"/>
      <c r="AR120" s="203"/>
      <c r="AS120" s="197"/>
      <c r="AT120" s="158"/>
      <c r="AU120" s="158"/>
      <c r="AV120" s="203"/>
      <c r="AW120" s="221"/>
      <c r="AX120" s="158"/>
      <c r="AY120" s="158"/>
      <c r="AZ120" s="203"/>
      <c r="BA120" s="221"/>
      <c r="BB120" s="158"/>
      <c r="BC120" s="158"/>
      <c r="BD120" s="203"/>
      <c r="BE120" s="221"/>
      <c r="BF120" s="158"/>
      <c r="BG120" s="158"/>
      <c r="BH120" s="203"/>
      <c r="BI120" s="221"/>
      <c r="BJ120" s="158"/>
      <c r="BK120" s="158"/>
      <c r="BL120" s="220"/>
      <c r="BM120" s="221"/>
      <c r="BN120" s="158"/>
      <c r="BO120" s="158"/>
      <c r="BP120" s="220"/>
      <c r="BQ120" s="221"/>
      <c r="BR120" s="158"/>
      <c r="BS120" s="158"/>
      <c r="BT120" s="220"/>
      <c r="BU120" s="221"/>
      <c r="BV120" s="158"/>
      <c r="BW120" s="158"/>
      <c r="BX120" s="220"/>
      <c r="BY120" s="221"/>
      <c r="BZ120" s="425" t="s">
        <v>733</v>
      </c>
      <c r="CA120" s="232" t="s">
        <v>169</v>
      </c>
      <c r="CB120" s="422">
        <v>3.0219907407407407E-2</v>
      </c>
      <c r="CC120" s="186">
        <v>467.7811550151975</v>
      </c>
      <c r="CD120" s="425" t="s">
        <v>733</v>
      </c>
      <c r="CE120" s="232" t="s">
        <v>169</v>
      </c>
      <c r="CF120" s="424">
        <v>3.5949074074074071E-2</v>
      </c>
      <c r="CG120" s="192">
        <v>508.73297002724797</v>
      </c>
      <c r="CH120" s="281"/>
      <c r="CI120" s="281"/>
      <c r="CJ120" s="225"/>
      <c r="CK120" s="80"/>
      <c r="CL120" s="298"/>
      <c r="CM120" s="298"/>
      <c r="CN120" s="301"/>
      <c r="CO120" s="80"/>
      <c r="CP120" s="281"/>
      <c r="CQ120" s="281"/>
      <c r="CR120" s="225"/>
      <c r="CS120" s="80"/>
      <c r="CT120" s="281"/>
      <c r="CU120" s="281"/>
      <c r="CV120" s="227"/>
      <c r="CW120" s="80"/>
      <c r="CX120" s="281"/>
      <c r="CY120" s="281"/>
      <c r="CZ120" s="227"/>
      <c r="DA120" s="80"/>
      <c r="DB120" s="298"/>
      <c r="DC120" s="298"/>
      <c r="DD120" s="300"/>
      <c r="DE120" s="289"/>
      <c r="DF120" s="298"/>
      <c r="DG120" s="298"/>
      <c r="DH120" s="300"/>
      <c r="DI120" s="289"/>
    </row>
    <row r="121" spans="1:113" s="302" customFormat="1" x14ac:dyDescent="0.2">
      <c r="A121" s="207">
        <v>107</v>
      </c>
      <c r="B121" s="368" t="s">
        <v>557</v>
      </c>
      <c r="C121" s="370" t="s">
        <v>184</v>
      </c>
      <c r="D121" s="371" t="s">
        <v>551</v>
      </c>
      <c r="E121" s="222" t="s">
        <v>363</v>
      </c>
      <c r="F121" s="563"/>
      <c r="G121" s="209">
        <v>934.65996908809916</v>
      </c>
      <c r="H121" s="210">
        <v>934.65996908809916</v>
      </c>
      <c r="I121" s="211">
        <v>3</v>
      </c>
      <c r="J121" s="199"/>
      <c r="K121" s="199"/>
      <c r="L121" s="199"/>
      <c r="M121" s="213"/>
      <c r="N121" s="199"/>
      <c r="O121" s="199"/>
      <c r="P121" s="199"/>
      <c r="Q121" s="213"/>
      <c r="R121" s="199"/>
      <c r="S121" s="199"/>
      <c r="T121" s="199"/>
      <c r="U121" s="213"/>
      <c r="V121" s="282"/>
      <c r="W121" s="281"/>
      <c r="X121" s="227"/>
      <c r="Y121" s="80"/>
      <c r="Z121" s="419" t="s">
        <v>220</v>
      </c>
      <c r="AA121" s="419" t="s">
        <v>155</v>
      </c>
      <c r="AB121" s="420">
        <v>2.0914351851851851E-2</v>
      </c>
      <c r="AC121" s="186">
        <v>490.00000000000011</v>
      </c>
      <c r="AD121" s="419" t="s">
        <v>220</v>
      </c>
      <c r="AE121" s="419" t="s">
        <v>155</v>
      </c>
      <c r="AF121" s="420">
        <v>6.4143518518518516E-2</v>
      </c>
      <c r="AG121" s="186">
        <v>10</v>
      </c>
      <c r="AH121" s="419" t="s">
        <v>220</v>
      </c>
      <c r="AI121" s="419" t="s">
        <v>155</v>
      </c>
      <c r="AJ121" s="420">
        <v>4.130787037037037E-2</v>
      </c>
      <c r="AK121" s="186">
        <v>434.65996908809899</v>
      </c>
      <c r="AL121" s="282"/>
      <c r="AM121" s="284"/>
      <c r="AN121" s="225"/>
      <c r="AO121" s="80"/>
      <c r="AP121" s="282"/>
      <c r="AQ121" s="281"/>
      <c r="AR121" s="283"/>
      <c r="AS121" s="80"/>
      <c r="AT121" s="281"/>
      <c r="AU121" s="281"/>
      <c r="AV121" s="225"/>
      <c r="AW121" s="80"/>
      <c r="AX121" s="281"/>
      <c r="AY121" s="281"/>
      <c r="AZ121" s="225"/>
      <c r="BA121" s="80"/>
      <c r="BB121" s="284"/>
      <c r="BC121" s="284"/>
      <c r="BD121" s="300"/>
      <c r="BE121" s="80"/>
      <c r="BF121" s="298"/>
      <c r="BG121" s="298"/>
      <c r="BH121" s="301"/>
      <c r="BI121" s="80"/>
      <c r="BJ121" s="281"/>
      <c r="BK121" s="281"/>
      <c r="BL121" s="227"/>
      <c r="BM121" s="235"/>
      <c r="BN121" s="281"/>
      <c r="BO121" s="281"/>
      <c r="BP121" s="225"/>
      <c r="BQ121" s="80"/>
      <c r="BR121" s="281"/>
      <c r="BS121" s="281"/>
      <c r="BT121" s="225"/>
      <c r="BU121" s="80"/>
      <c r="BV121" s="281"/>
      <c r="BW121" s="281"/>
      <c r="BX121" s="227"/>
      <c r="BY121" s="80"/>
      <c r="BZ121" s="298"/>
      <c r="CA121" s="298"/>
      <c r="CB121" s="300"/>
      <c r="CC121" s="80"/>
      <c r="CD121" s="281"/>
      <c r="CE121" s="281"/>
      <c r="CF121" s="225"/>
      <c r="CG121" s="80"/>
      <c r="CH121" s="281"/>
      <c r="CI121" s="281"/>
      <c r="CJ121" s="225"/>
      <c r="CK121" s="80"/>
      <c r="CL121" s="298"/>
      <c r="CM121" s="298"/>
      <c r="CN121" s="301"/>
      <c r="CO121" s="80"/>
      <c r="CP121" s="281"/>
      <c r="CQ121" s="281"/>
      <c r="CR121" s="225"/>
      <c r="CS121" s="80"/>
      <c r="CT121" s="281"/>
      <c r="CU121" s="281"/>
      <c r="CV121" s="227"/>
      <c r="CW121" s="80"/>
      <c r="CX121" s="281"/>
      <c r="CY121" s="281"/>
      <c r="CZ121" s="227"/>
      <c r="DA121" s="80"/>
      <c r="DB121" s="298"/>
      <c r="DC121" s="298"/>
      <c r="DD121" s="300"/>
      <c r="DE121" s="289"/>
      <c r="DF121" s="298"/>
      <c r="DG121" s="298"/>
      <c r="DH121" s="300"/>
      <c r="DI121" s="289"/>
    </row>
    <row r="122" spans="1:113" s="302" customFormat="1" x14ac:dyDescent="0.2">
      <c r="A122" s="207">
        <v>108</v>
      </c>
      <c r="B122" s="218" t="s">
        <v>431</v>
      </c>
      <c r="C122" s="303" t="s">
        <v>9</v>
      </c>
      <c r="D122" s="303" t="s">
        <v>432</v>
      </c>
      <c r="E122" s="222"/>
      <c r="F122" s="561"/>
      <c r="G122" s="209">
        <v>930.22855448161249</v>
      </c>
      <c r="H122" s="210">
        <v>930.22855448161249</v>
      </c>
      <c r="I122" s="211">
        <v>2</v>
      </c>
      <c r="J122" s="202"/>
      <c r="K122" s="158"/>
      <c r="L122" s="203"/>
      <c r="M122" s="197"/>
      <c r="N122" s="282"/>
      <c r="O122" s="281"/>
      <c r="P122" s="203"/>
      <c r="Q122" s="213"/>
      <c r="R122" s="199"/>
      <c r="S122" s="199"/>
      <c r="T122" s="199"/>
      <c r="U122" s="213"/>
      <c r="V122" s="282"/>
      <c r="W122" s="281"/>
      <c r="X122" s="227"/>
      <c r="Y122" s="80"/>
      <c r="Z122" s="202"/>
      <c r="AA122" s="158"/>
      <c r="AB122" s="203"/>
      <c r="AC122" s="197"/>
      <c r="AD122" s="202"/>
      <c r="AE122" s="202"/>
      <c r="AF122" s="203"/>
      <c r="AG122" s="197"/>
      <c r="AH122" s="202"/>
      <c r="AI122" s="202"/>
      <c r="AJ122" s="203"/>
      <c r="AK122" s="197"/>
      <c r="AL122" s="202"/>
      <c r="AM122" s="202"/>
      <c r="AN122" s="203"/>
      <c r="AO122" s="197"/>
      <c r="AP122" s="202"/>
      <c r="AQ122" s="158"/>
      <c r="AR122" s="203"/>
      <c r="AS122" s="197"/>
      <c r="AT122" s="158"/>
      <c r="AU122" s="158"/>
      <c r="AV122" s="203"/>
      <c r="AW122" s="221"/>
      <c r="AX122" s="158"/>
      <c r="AY122" s="158"/>
      <c r="AZ122" s="203"/>
      <c r="BA122" s="221"/>
      <c r="BB122" s="158"/>
      <c r="BC122" s="158"/>
      <c r="BD122" s="203"/>
      <c r="BE122" s="221"/>
      <c r="BF122" s="158"/>
      <c r="BG122" s="158"/>
      <c r="BH122" s="203"/>
      <c r="BI122" s="221"/>
      <c r="BJ122" s="158"/>
      <c r="BK122" s="158"/>
      <c r="BL122" s="220"/>
      <c r="BM122" s="221"/>
      <c r="BN122" s="158"/>
      <c r="BO122" s="158"/>
      <c r="BP122" s="220"/>
      <c r="BQ122" s="221"/>
      <c r="BR122" s="158"/>
      <c r="BS122" s="158"/>
      <c r="BT122" s="220"/>
      <c r="BU122" s="221"/>
      <c r="BV122" s="158"/>
      <c r="BW122" s="158"/>
      <c r="BX122" s="220"/>
      <c r="BY122" s="221"/>
      <c r="BZ122" s="425" t="s">
        <v>728</v>
      </c>
      <c r="CA122" s="232" t="s">
        <v>0</v>
      </c>
      <c r="CB122" s="422">
        <v>3.681712962962963E-2</v>
      </c>
      <c r="CC122" s="186">
        <v>398.28801611278953</v>
      </c>
      <c r="CD122" s="425" t="s">
        <v>728</v>
      </c>
      <c r="CE122" s="232" t="s">
        <v>0</v>
      </c>
      <c r="CF122" s="424">
        <v>4.2291666666666665E-2</v>
      </c>
      <c r="CG122" s="192">
        <v>531.9405383688229</v>
      </c>
      <c r="CH122" s="281"/>
      <c r="CI122" s="281"/>
      <c r="CJ122" s="225"/>
      <c r="CK122" s="80"/>
      <c r="CL122" s="298"/>
      <c r="CM122" s="298"/>
      <c r="CN122" s="301"/>
      <c r="CO122" s="80"/>
      <c r="CP122" s="281"/>
      <c r="CQ122" s="281"/>
      <c r="CR122" s="225"/>
      <c r="CS122" s="80"/>
      <c r="CT122" s="281"/>
      <c r="CU122" s="281"/>
      <c r="CV122" s="227"/>
      <c r="CW122" s="80"/>
      <c r="CX122" s="281"/>
      <c r="CY122" s="281"/>
      <c r="CZ122" s="227"/>
      <c r="DA122" s="80"/>
      <c r="DB122" s="298"/>
      <c r="DC122" s="298"/>
      <c r="DD122" s="300"/>
      <c r="DE122" s="289"/>
      <c r="DF122" s="298"/>
      <c r="DG122" s="298"/>
      <c r="DH122" s="300"/>
      <c r="DI122" s="289"/>
    </row>
    <row r="123" spans="1:113" s="302" customFormat="1" x14ac:dyDescent="0.2">
      <c r="A123" s="207">
        <v>109</v>
      </c>
      <c r="B123" s="20" t="s">
        <v>132</v>
      </c>
      <c r="C123" s="370" t="s">
        <v>9</v>
      </c>
      <c r="D123" s="371" t="s">
        <v>16</v>
      </c>
      <c r="E123" s="200"/>
      <c r="F123" s="561"/>
      <c r="G123" s="209">
        <v>922.79502718883919</v>
      </c>
      <c r="H123" s="210">
        <v>922.79502718883919</v>
      </c>
      <c r="I123" s="211">
        <v>3</v>
      </c>
      <c r="J123" s="199"/>
      <c r="K123" s="199"/>
      <c r="L123" s="199"/>
      <c r="M123" s="213"/>
      <c r="N123" s="199"/>
      <c r="O123" s="199"/>
      <c r="P123" s="199"/>
      <c r="Q123" s="213"/>
      <c r="R123" s="199"/>
      <c r="S123" s="199"/>
      <c r="T123" s="199"/>
      <c r="U123" s="213"/>
      <c r="V123" s="282"/>
      <c r="W123" s="281"/>
      <c r="X123" s="227"/>
      <c r="Y123" s="80"/>
      <c r="Z123" s="419" t="s">
        <v>562</v>
      </c>
      <c r="AA123" s="419" t="s">
        <v>1</v>
      </c>
      <c r="AB123" s="420">
        <v>2.5428240740740741E-2</v>
      </c>
      <c r="AC123" s="186">
        <v>229.01716068642736</v>
      </c>
      <c r="AD123" s="419" t="s">
        <v>562</v>
      </c>
      <c r="AE123" s="419" t="s">
        <v>1</v>
      </c>
      <c r="AF123" s="420">
        <v>5.8356481481481481E-2</v>
      </c>
      <c r="AG123" s="186">
        <v>167.10479573712237</v>
      </c>
      <c r="AH123" s="419" t="s">
        <v>562</v>
      </c>
      <c r="AI123" s="419" t="s">
        <v>1</v>
      </c>
      <c r="AJ123" s="420">
        <v>4.8495370370370376E-2</v>
      </c>
      <c r="AK123" s="186">
        <v>526.67307076528948</v>
      </c>
      <c r="AL123" s="282"/>
      <c r="AM123" s="284"/>
      <c r="AN123" s="225"/>
      <c r="AO123" s="80"/>
      <c r="AP123" s="282"/>
      <c r="AQ123" s="281"/>
      <c r="AR123" s="283"/>
      <c r="AS123" s="80"/>
      <c r="AT123" s="281"/>
      <c r="AU123" s="281"/>
      <c r="AV123" s="225"/>
      <c r="AW123" s="80"/>
      <c r="AX123" s="281"/>
      <c r="AY123" s="281"/>
      <c r="AZ123" s="225"/>
      <c r="BA123" s="80"/>
      <c r="BB123" s="284"/>
      <c r="BC123" s="284"/>
      <c r="BD123" s="300"/>
      <c r="BE123" s="80"/>
      <c r="BF123" s="298"/>
      <c r="BG123" s="298"/>
      <c r="BH123" s="301"/>
      <c r="BI123" s="80"/>
      <c r="BJ123" s="281"/>
      <c r="BK123" s="281"/>
      <c r="BL123" s="227"/>
      <c r="BM123" s="235"/>
      <c r="BN123" s="281"/>
      <c r="BO123" s="281"/>
      <c r="BP123" s="225"/>
      <c r="BQ123" s="80"/>
      <c r="BR123" s="281"/>
      <c r="BS123" s="281"/>
      <c r="BT123" s="225"/>
      <c r="BU123" s="80"/>
      <c r="BV123" s="281"/>
      <c r="BW123" s="281"/>
      <c r="BX123" s="227"/>
      <c r="BY123" s="80"/>
      <c r="BZ123" s="298"/>
      <c r="CA123" s="298"/>
      <c r="CB123" s="300"/>
      <c r="CC123" s="80"/>
      <c r="CD123" s="281"/>
      <c r="CE123" s="281"/>
      <c r="CF123" s="225"/>
      <c r="CG123" s="80"/>
      <c r="CH123" s="281"/>
      <c r="CI123" s="281"/>
      <c r="CJ123" s="225"/>
      <c r="CK123" s="80"/>
      <c r="CL123" s="298"/>
      <c r="CM123" s="298"/>
      <c r="CN123" s="301"/>
      <c r="CO123" s="80"/>
      <c r="CP123" s="281"/>
      <c r="CQ123" s="281"/>
      <c r="CR123" s="225"/>
      <c r="CS123" s="80"/>
      <c r="CT123" s="281"/>
      <c r="CU123" s="281"/>
      <c r="CV123" s="227"/>
      <c r="CW123" s="80"/>
      <c r="CX123" s="281"/>
      <c r="CY123" s="281"/>
      <c r="CZ123" s="227"/>
      <c r="DA123" s="80"/>
      <c r="DB123" s="298"/>
      <c r="DC123" s="298"/>
      <c r="DD123" s="300"/>
      <c r="DE123" s="289"/>
      <c r="DF123" s="298"/>
      <c r="DG123" s="298"/>
      <c r="DH123" s="300"/>
      <c r="DI123" s="289"/>
    </row>
    <row r="124" spans="1:113" s="302" customFormat="1" x14ac:dyDescent="0.2">
      <c r="A124" s="207">
        <v>110</v>
      </c>
      <c r="B124" s="219" t="s">
        <v>383</v>
      </c>
      <c r="C124" s="108" t="s">
        <v>9</v>
      </c>
      <c r="D124" s="108" t="s">
        <v>232</v>
      </c>
      <c r="E124" s="200"/>
      <c r="F124" s="561"/>
      <c r="G124" s="209">
        <v>909.09629762698091</v>
      </c>
      <c r="H124" s="210">
        <v>909.09629762698091</v>
      </c>
      <c r="I124" s="211">
        <v>2</v>
      </c>
      <c r="J124" s="202"/>
      <c r="K124" s="158"/>
      <c r="L124" s="203"/>
      <c r="M124" s="197"/>
      <c r="N124" s="202"/>
      <c r="O124" s="158"/>
      <c r="P124" s="203"/>
      <c r="Q124" s="213"/>
      <c r="R124" s="199"/>
      <c r="S124" s="199"/>
      <c r="T124" s="199"/>
      <c r="U124" s="213"/>
      <c r="V124" s="282"/>
      <c r="W124" s="281"/>
      <c r="X124" s="227"/>
      <c r="Y124" s="80"/>
      <c r="Z124" s="202"/>
      <c r="AA124" s="158"/>
      <c r="AB124" s="203"/>
      <c r="AC124" s="197"/>
      <c r="AD124" s="202"/>
      <c r="AE124" s="202"/>
      <c r="AF124" s="203"/>
      <c r="AG124" s="197"/>
      <c r="AH124" s="202"/>
      <c r="AI124" s="202"/>
      <c r="AJ124" s="203"/>
      <c r="AK124" s="197"/>
      <c r="AL124" s="202"/>
      <c r="AM124" s="202"/>
      <c r="AN124" s="203"/>
      <c r="AO124" s="197"/>
      <c r="AP124" s="202"/>
      <c r="AQ124" s="158"/>
      <c r="AR124" s="203"/>
      <c r="AS124" s="197"/>
      <c r="AT124" s="158"/>
      <c r="AU124" s="158"/>
      <c r="AV124" s="203"/>
      <c r="AW124" s="221"/>
      <c r="AX124" s="158"/>
      <c r="AY124" s="158"/>
      <c r="AZ124" s="203"/>
      <c r="BA124" s="221"/>
      <c r="BB124" s="158"/>
      <c r="BC124" s="158"/>
      <c r="BD124" s="203"/>
      <c r="BE124" s="221"/>
      <c r="BF124" s="158"/>
      <c r="BG124" s="158"/>
      <c r="BH124" s="203"/>
      <c r="BI124" s="221"/>
      <c r="BJ124" s="158"/>
      <c r="BK124" s="158"/>
      <c r="BL124" s="220"/>
      <c r="BM124" s="221"/>
      <c r="BN124" s="158"/>
      <c r="BO124" s="158"/>
      <c r="BP124" s="220"/>
      <c r="BQ124" s="221"/>
      <c r="BR124" s="158"/>
      <c r="BS124" s="158"/>
      <c r="BT124" s="220"/>
      <c r="BU124" s="221"/>
      <c r="BV124" s="158"/>
      <c r="BW124" s="158"/>
      <c r="BX124" s="220"/>
      <c r="BY124" s="221"/>
      <c r="BZ124" s="425" t="s">
        <v>728</v>
      </c>
      <c r="CA124" s="232" t="s">
        <v>0</v>
      </c>
      <c r="CB124" s="422">
        <v>3.7164351851851851E-2</v>
      </c>
      <c r="CC124" s="186">
        <v>383.18227593152068</v>
      </c>
      <c r="CD124" s="425" t="s">
        <v>728</v>
      </c>
      <c r="CE124" s="232" t="s">
        <v>0</v>
      </c>
      <c r="CF124" s="424">
        <v>4.2465277777777775E-2</v>
      </c>
      <c r="CG124" s="192">
        <v>525.91402169546029</v>
      </c>
      <c r="CH124" s="281"/>
      <c r="CI124" s="281"/>
      <c r="CJ124" s="225"/>
      <c r="CK124" s="80"/>
      <c r="CL124" s="298"/>
      <c r="CM124" s="298"/>
      <c r="CN124" s="301"/>
      <c r="CO124" s="80"/>
      <c r="CP124" s="281"/>
      <c r="CQ124" s="281"/>
      <c r="CR124" s="225"/>
      <c r="CS124" s="80"/>
      <c r="CT124" s="281"/>
      <c r="CU124" s="281"/>
      <c r="CV124" s="227"/>
      <c r="CW124" s="80"/>
      <c r="CX124" s="281"/>
      <c r="CY124" s="281"/>
      <c r="CZ124" s="227"/>
      <c r="DA124" s="80"/>
      <c r="DB124" s="298"/>
      <c r="DC124" s="298"/>
      <c r="DD124" s="300"/>
      <c r="DE124" s="289"/>
      <c r="DF124" s="298"/>
      <c r="DG124" s="298"/>
      <c r="DH124" s="300"/>
      <c r="DI124" s="289"/>
    </row>
    <row r="125" spans="1:113" s="302" customFormat="1" x14ac:dyDescent="0.2">
      <c r="A125" s="207">
        <v>111</v>
      </c>
      <c r="B125" s="208" t="s">
        <v>343</v>
      </c>
      <c r="C125" s="108" t="s">
        <v>9</v>
      </c>
      <c r="D125" s="108" t="s">
        <v>48</v>
      </c>
      <c r="E125" s="200" t="s">
        <v>354</v>
      </c>
      <c r="F125" s="561"/>
      <c r="G125" s="209">
        <v>885.79806149371234</v>
      </c>
      <c r="H125" s="210">
        <v>885.79806149371234</v>
      </c>
      <c r="I125" s="211">
        <v>3</v>
      </c>
      <c r="J125" s="223"/>
      <c r="K125" s="223"/>
      <c r="L125" s="429"/>
      <c r="M125" s="186"/>
      <c r="N125" s="284"/>
      <c r="O125" s="298"/>
      <c r="P125" s="300"/>
      <c r="Q125" s="213"/>
      <c r="R125" s="199"/>
      <c r="S125" s="199"/>
      <c r="T125" s="199"/>
      <c r="U125" s="213"/>
      <c r="V125" s="282"/>
      <c r="W125" s="281"/>
      <c r="X125" s="227"/>
      <c r="Y125" s="80"/>
      <c r="Z125" s="288"/>
      <c r="AA125" s="288"/>
      <c r="AB125" s="300"/>
      <c r="AC125" s="80"/>
      <c r="AD125" s="288"/>
      <c r="AE125" s="288"/>
      <c r="AF125" s="300"/>
      <c r="AG125" s="80"/>
      <c r="AH125" s="288"/>
      <c r="AI125" s="288"/>
      <c r="AJ125" s="300"/>
      <c r="AK125" s="80"/>
      <c r="AL125" s="232" t="s">
        <v>361</v>
      </c>
      <c r="AM125" s="232" t="s">
        <v>1</v>
      </c>
      <c r="AN125" s="422">
        <v>3.605324074074074E-2</v>
      </c>
      <c r="AO125" s="186">
        <v>366.40569395017786</v>
      </c>
      <c r="AP125" s="232" t="s">
        <v>361</v>
      </c>
      <c r="AQ125" s="232" t="s">
        <v>1</v>
      </c>
      <c r="AR125" s="425" t="s">
        <v>352</v>
      </c>
      <c r="AS125" s="186">
        <v>0</v>
      </c>
      <c r="AT125" s="232" t="s">
        <v>361</v>
      </c>
      <c r="AU125" s="232" t="s">
        <v>155</v>
      </c>
      <c r="AV125" s="422">
        <v>8.8078703703703701E-2</v>
      </c>
      <c r="AW125" s="186">
        <v>519.39236754353453</v>
      </c>
      <c r="AX125" s="284"/>
      <c r="AY125" s="284"/>
      <c r="AZ125" s="301"/>
      <c r="BA125" s="80"/>
      <c r="BB125" s="284"/>
      <c r="BC125" s="284"/>
      <c r="BD125" s="300"/>
      <c r="BE125" s="80"/>
      <c r="BF125" s="298"/>
      <c r="BG125" s="298"/>
      <c r="BH125" s="301"/>
      <c r="BI125" s="80"/>
      <c r="BJ125" s="226"/>
      <c r="BK125" s="281"/>
      <c r="BL125" s="227"/>
      <c r="BM125" s="235"/>
      <c r="BN125" s="281"/>
      <c r="BO125" s="281"/>
      <c r="BP125" s="225"/>
      <c r="BQ125" s="80"/>
      <c r="BR125" s="281"/>
      <c r="BS125" s="281"/>
      <c r="BT125" s="225"/>
      <c r="BU125" s="80"/>
      <c r="BV125" s="281"/>
      <c r="BW125" s="281"/>
      <c r="BX125" s="227"/>
      <c r="BY125" s="80"/>
      <c r="BZ125" s="298"/>
      <c r="CA125" s="298"/>
      <c r="CB125" s="300"/>
      <c r="CC125" s="80"/>
      <c r="CD125" s="281"/>
      <c r="CE125" s="281"/>
      <c r="CF125" s="225"/>
      <c r="CG125" s="80"/>
      <c r="CH125" s="281"/>
      <c r="CI125" s="281"/>
      <c r="CJ125" s="225"/>
      <c r="CK125" s="80"/>
      <c r="CL125" s="298"/>
      <c r="CM125" s="298"/>
      <c r="CN125" s="301"/>
      <c r="CO125" s="80"/>
      <c r="CP125" s="281"/>
      <c r="CQ125" s="281"/>
      <c r="CR125" s="225"/>
      <c r="CS125" s="80"/>
      <c r="CT125" s="281"/>
      <c r="CU125" s="281"/>
      <c r="CV125" s="227"/>
      <c r="CW125" s="80"/>
      <c r="CX125" s="281"/>
      <c r="CY125" s="281"/>
      <c r="CZ125" s="227"/>
      <c r="DA125" s="80"/>
      <c r="DB125" s="298"/>
      <c r="DC125" s="298"/>
      <c r="DD125" s="300"/>
      <c r="DE125" s="289"/>
      <c r="DF125" s="298"/>
      <c r="DG125" s="298"/>
      <c r="DH125" s="300"/>
      <c r="DI125" s="289"/>
    </row>
    <row r="126" spans="1:113" s="302" customFormat="1" x14ac:dyDescent="0.2">
      <c r="A126" s="207">
        <v>112</v>
      </c>
      <c r="B126" s="368" t="s">
        <v>550</v>
      </c>
      <c r="C126" s="370" t="s">
        <v>184</v>
      </c>
      <c r="D126" s="371" t="s">
        <v>551</v>
      </c>
      <c r="E126" s="200" t="s">
        <v>353</v>
      </c>
      <c r="F126" s="563"/>
      <c r="G126" s="209">
        <v>854.06200509448377</v>
      </c>
      <c r="H126" s="210">
        <v>854.06200509448377</v>
      </c>
      <c r="I126" s="211">
        <v>2</v>
      </c>
      <c r="J126" s="199"/>
      <c r="K126" s="199"/>
      <c r="L126" s="199"/>
      <c r="M126" s="213"/>
      <c r="N126" s="199"/>
      <c r="O126" s="199"/>
      <c r="P126" s="199"/>
      <c r="Q126" s="213"/>
      <c r="R126" s="199"/>
      <c r="S126" s="199"/>
      <c r="T126" s="199"/>
      <c r="U126" s="213"/>
      <c r="V126" s="282"/>
      <c r="W126" s="281"/>
      <c r="X126" s="227"/>
      <c r="Y126" s="80"/>
      <c r="Z126" s="232"/>
      <c r="AA126" s="232"/>
      <c r="AB126" s="431"/>
      <c r="AC126" s="444"/>
      <c r="AD126" s="232" t="s">
        <v>213</v>
      </c>
      <c r="AE126" s="232" t="s">
        <v>169</v>
      </c>
      <c r="AF126" s="420">
        <v>4.5856481481481477E-2</v>
      </c>
      <c r="AG126" s="186">
        <v>433.04505594194137</v>
      </c>
      <c r="AH126" s="232" t="s">
        <v>213</v>
      </c>
      <c r="AI126" s="232" t="s">
        <v>169</v>
      </c>
      <c r="AJ126" s="420">
        <v>4.1666666666666664E-2</v>
      </c>
      <c r="AK126" s="186">
        <v>421.01694915254234</v>
      </c>
      <c r="AL126" s="282"/>
      <c r="AM126" s="284"/>
      <c r="AN126" s="225"/>
      <c r="AO126" s="80"/>
      <c r="AP126" s="282"/>
      <c r="AQ126" s="281"/>
      <c r="AR126" s="283"/>
      <c r="AS126" s="80"/>
      <c r="AT126" s="281"/>
      <c r="AU126" s="281"/>
      <c r="AV126" s="225"/>
      <c r="AW126" s="80"/>
      <c r="AX126" s="281"/>
      <c r="AY126" s="281"/>
      <c r="AZ126" s="225"/>
      <c r="BA126" s="80"/>
      <c r="BB126" s="284"/>
      <c r="BC126" s="284"/>
      <c r="BD126" s="300"/>
      <c r="BE126" s="80"/>
      <c r="BF126" s="298"/>
      <c r="BG126" s="298"/>
      <c r="BH126" s="301"/>
      <c r="BI126" s="80"/>
      <c r="BJ126" s="281"/>
      <c r="BK126" s="281"/>
      <c r="BL126" s="227"/>
      <c r="BM126" s="235"/>
      <c r="BN126" s="281"/>
      <c r="BO126" s="281"/>
      <c r="BP126" s="225"/>
      <c r="BQ126" s="80"/>
      <c r="BR126" s="281"/>
      <c r="BS126" s="281"/>
      <c r="BT126" s="225"/>
      <c r="BU126" s="80"/>
      <c r="BV126" s="281"/>
      <c r="BW126" s="281"/>
      <c r="BX126" s="227"/>
      <c r="BY126" s="80"/>
      <c r="BZ126" s="298"/>
      <c r="CA126" s="298"/>
      <c r="CB126" s="300"/>
      <c r="CC126" s="80"/>
      <c r="CD126" s="281"/>
      <c r="CE126" s="281"/>
      <c r="CF126" s="225"/>
      <c r="CG126" s="80"/>
      <c r="CH126" s="281"/>
      <c r="CI126" s="281"/>
      <c r="CJ126" s="225"/>
      <c r="CK126" s="80"/>
      <c r="CL126" s="298"/>
      <c r="CM126" s="298"/>
      <c r="CN126" s="301"/>
      <c r="CO126" s="80"/>
      <c r="CP126" s="281"/>
      <c r="CQ126" s="281"/>
      <c r="CR126" s="225"/>
      <c r="CS126" s="80"/>
      <c r="CT126" s="281"/>
      <c r="CU126" s="281"/>
      <c r="CV126" s="227"/>
      <c r="CW126" s="80"/>
      <c r="CX126" s="281"/>
      <c r="CY126" s="281"/>
      <c r="CZ126" s="227"/>
      <c r="DA126" s="80"/>
      <c r="DB126" s="298"/>
      <c r="DC126" s="298"/>
      <c r="DD126" s="300"/>
      <c r="DE126" s="289"/>
      <c r="DF126" s="298"/>
      <c r="DG126" s="298"/>
      <c r="DH126" s="300"/>
      <c r="DI126" s="289"/>
    </row>
    <row r="127" spans="1:113" s="302" customFormat="1" x14ac:dyDescent="0.2">
      <c r="A127" s="207">
        <v>113</v>
      </c>
      <c r="B127" s="20" t="s">
        <v>323</v>
      </c>
      <c r="C127" s="370" t="s">
        <v>9</v>
      </c>
      <c r="D127" s="371" t="s">
        <v>481</v>
      </c>
      <c r="E127" s="200" t="s">
        <v>354</v>
      </c>
      <c r="F127" s="561"/>
      <c r="G127" s="209">
        <v>790.98749957167365</v>
      </c>
      <c r="H127" s="210">
        <v>790.98749957167365</v>
      </c>
      <c r="I127" s="211">
        <v>6</v>
      </c>
      <c r="J127" s="199"/>
      <c r="K127" s="199"/>
      <c r="L127" s="199"/>
      <c r="M127" s="213"/>
      <c r="N127" s="199"/>
      <c r="O127" s="199"/>
      <c r="P127" s="199"/>
      <c r="Q127" s="213"/>
      <c r="R127" s="199"/>
      <c r="S127" s="199"/>
      <c r="T127" s="199"/>
      <c r="U127" s="213"/>
      <c r="V127" s="282"/>
      <c r="W127" s="281"/>
      <c r="X127" s="227"/>
      <c r="Y127" s="80"/>
      <c r="Z127" s="419" t="s">
        <v>388</v>
      </c>
      <c r="AA127" s="419" t="s">
        <v>1</v>
      </c>
      <c r="AB127" s="420">
        <v>2.75E-2</v>
      </c>
      <c r="AC127" s="186">
        <v>117.31669266770659</v>
      </c>
      <c r="AD127" s="419" t="s">
        <v>388</v>
      </c>
      <c r="AE127" s="419" t="s">
        <v>1</v>
      </c>
      <c r="AF127" s="421" t="s">
        <v>352</v>
      </c>
      <c r="AG127" s="186">
        <v>0</v>
      </c>
      <c r="AH127" s="419" t="s">
        <v>388</v>
      </c>
      <c r="AI127" s="419" t="s">
        <v>1</v>
      </c>
      <c r="AJ127" s="420">
        <v>4.7268518518518515E-2</v>
      </c>
      <c r="AK127" s="186">
        <v>553.82644892731344</v>
      </c>
      <c r="AL127" s="232"/>
      <c r="AM127" s="232"/>
      <c r="AN127" s="425"/>
      <c r="AO127" s="427"/>
      <c r="AP127" s="232" t="s">
        <v>361</v>
      </c>
      <c r="AQ127" s="232" t="s">
        <v>1</v>
      </c>
      <c r="AR127" s="422">
        <v>6.6527777777777783E-2</v>
      </c>
      <c r="AS127" s="186">
        <v>119.84435797665367</v>
      </c>
      <c r="AT127" s="232" t="s">
        <v>361</v>
      </c>
      <c r="AU127" s="232" t="s">
        <v>155</v>
      </c>
      <c r="AV127" s="425" t="s">
        <v>352</v>
      </c>
      <c r="AW127" s="186">
        <v>0</v>
      </c>
      <c r="AX127" s="281"/>
      <c r="AY127" s="281"/>
      <c r="AZ127" s="225"/>
      <c r="BA127" s="430"/>
      <c r="BB127" s="281"/>
      <c r="BC127" s="281"/>
      <c r="BD127" s="227"/>
      <c r="BE127" s="430"/>
      <c r="BF127" s="281"/>
      <c r="BG127" s="281"/>
      <c r="BH127" s="225"/>
      <c r="BI127" s="80"/>
      <c r="BJ127" s="281"/>
      <c r="BK127" s="281"/>
      <c r="BL127" s="227"/>
      <c r="BM127" s="235"/>
      <c r="BN127" s="281"/>
      <c r="BO127" s="281"/>
      <c r="BP127" s="225"/>
      <c r="BQ127" s="80"/>
      <c r="BR127" s="281"/>
      <c r="BS127" s="281"/>
      <c r="BT127" s="225"/>
      <c r="BU127" s="80"/>
      <c r="BV127" s="281"/>
      <c r="BW127" s="281"/>
      <c r="BX127" s="227"/>
      <c r="BY127" s="80"/>
      <c r="BZ127" s="298"/>
      <c r="CA127" s="298"/>
      <c r="CB127" s="300"/>
      <c r="CC127" s="80"/>
      <c r="CD127" s="281"/>
      <c r="CE127" s="281"/>
      <c r="CF127" s="225"/>
      <c r="CG127" s="80"/>
      <c r="CH127" s="229" t="s">
        <v>774</v>
      </c>
      <c r="CI127" s="229" t="s">
        <v>1</v>
      </c>
      <c r="CJ127" s="387" t="s">
        <v>352</v>
      </c>
      <c r="CK127" s="192">
        <v>0</v>
      </c>
      <c r="CL127" s="298"/>
      <c r="CM127" s="298"/>
      <c r="CN127" s="301"/>
      <c r="CO127" s="80"/>
      <c r="CP127" s="281"/>
      <c r="CQ127" s="281"/>
      <c r="CR127" s="225"/>
      <c r="CS127" s="80"/>
      <c r="CT127" s="281"/>
      <c r="CU127" s="281"/>
      <c r="CV127" s="227"/>
      <c r="CW127" s="80"/>
      <c r="CX127" s="281"/>
      <c r="CY127" s="281"/>
      <c r="CZ127" s="227"/>
      <c r="DA127" s="80"/>
      <c r="DB127" s="298"/>
      <c r="DC127" s="298"/>
      <c r="DD127" s="300"/>
      <c r="DE127" s="289"/>
      <c r="DF127" s="298"/>
      <c r="DG127" s="298"/>
      <c r="DH127" s="300"/>
      <c r="DI127" s="289"/>
    </row>
    <row r="128" spans="1:113" s="302" customFormat="1" x14ac:dyDescent="0.2">
      <c r="A128" s="207">
        <v>114</v>
      </c>
      <c r="B128" s="219" t="s">
        <v>417</v>
      </c>
      <c r="C128" s="108" t="s">
        <v>9</v>
      </c>
      <c r="D128" s="303" t="s">
        <v>418</v>
      </c>
      <c r="E128" s="200" t="s">
        <v>353</v>
      </c>
      <c r="F128" s="561"/>
      <c r="G128" s="209">
        <v>787.41542866427062</v>
      </c>
      <c r="H128" s="210">
        <v>787.41542866427062</v>
      </c>
      <c r="I128" s="211">
        <v>3</v>
      </c>
      <c r="J128" s="223"/>
      <c r="K128" s="223"/>
      <c r="L128" s="429"/>
      <c r="M128" s="186"/>
      <c r="N128" s="284"/>
      <c r="O128" s="298"/>
      <c r="P128" s="300"/>
      <c r="Q128" s="213"/>
      <c r="R128" s="199"/>
      <c r="S128" s="199"/>
      <c r="T128" s="199"/>
      <c r="U128" s="213"/>
      <c r="V128" s="282"/>
      <c r="W128" s="281"/>
      <c r="X128" s="227"/>
      <c r="Y128" s="80"/>
      <c r="Z128" s="288"/>
      <c r="AA128" s="288"/>
      <c r="AB128" s="300"/>
      <c r="AC128" s="80"/>
      <c r="AD128" s="288"/>
      <c r="AE128" s="288"/>
      <c r="AF128" s="300"/>
      <c r="AG128" s="80"/>
      <c r="AH128" s="288"/>
      <c r="AI128" s="288"/>
      <c r="AJ128" s="300"/>
      <c r="AK128" s="80"/>
      <c r="AL128" s="232" t="s">
        <v>390</v>
      </c>
      <c r="AM128" s="232" t="s">
        <v>170</v>
      </c>
      <c r="AN128" s="422">
        <v>2.7847222222222221E-2</v>
      </c>
      <c r="AO128" s="186">
        <v>121.95121951219535</v>
      </c>
      <c r="AP128" s="232" t="s">
        <v>390</v>
      </c>
      <c r="AQ128" s="232" t="s">
        <v>169</v>
      </c>
      <c r="AR128" s="422">
        <v>4.8206018518518523E-2</v>
      </c>
      <c r="AS128" s="186">
        <v>452.83911671924307</v>
      </c>
      <c r="AT128" s="232" t="s">
        <v>390</v>
      </c>
      <c r="AU128" s="232" t="s">
        <v>170</v>
      </c>
      <c r="AV128" s="422">
        <v>7.8784722222222228E-2</v>
      </c>
      <c r="AW128" s="186">
        <v>212.62509243283216</v>
      </c>
      <c r="AX128" s="284"/>
      <c r="AY128" s="284"/>
      <c r="AZ128" s="301"/>
      <c r="BA128" s="80"/>
      <c r="BB128" s="284"/>
      <c r="BC128" s="284"/>
      <c r="BD128" s="300"/>
      <c r="BE128" s="80"/>
      <c r="BF128" s="298"/>
      <c r="BG128" s="298"/>
      <c r="BH128" s="301"/>
      <c r="BI128" s="80"/>
      <c r="BJ128" s="281"/>
      <c r="BK128" s="281"/>
      <c r="BL128" s="227"/>
      <c r="BM128" s="235"/>
      <c r="BN128" s="281"/>
      <c r="BO128" s="281"/>
      <c r="BP128" s="225"/>
      <c r="BQ128" s="80"/>
      <c r="BR128" s="281"/>
      <c r="BS128" s="281"/>
      <c r="BT128" s="225"/>
      <c r="BU128" s="80"/>
      <c r="BV128" s="281"/>
      <c r="BW128" s="281"/>
      <c r="BX128" s="227"/>
      <c r="BY128" s="80"/>
      <c r="BZ128" s="298"/>
      <c r="CA128" s="298"/>
      <c r="CB128" s="300"/>
      <c r="CC128" s="80"/>
      <c r="CD128" s="281"/>
      <c r="CE128" s="281"/>
      <c r="CF128" s="225"/>
      <c r="CG128" s="80"/>
      <c r="CH128" s="281"/>
      <c r="CI128" s="281"/>
      <c r="CJ128" s="225"/>
      <c r="CK128" s="80"/>
      <c r="CL128" s="298"/>
      <c r="CM128" s="298"/>
      <c r="CN128" s="301"/>
      <c r="CO128" s="80"/>
      <c r="CP128" s="281"/>
      <c r="CQ128" s="281"/>
      <c r="CR128" s="225"/>
      <c r="CS128" s="80"/>
      <c r="CT128" s="281"/>
      <c r="CU128" s="281"/>
      <c r="CV128" s="227"/>
      <c r="CW128" s="80"/>
      <c r="CX128" s="281"/>
      <c r="CY128" s="281"/>
      <c r="CZ128" s="227"/>
      <c r="DA128" s="80"/>
      <c r="DB128" s="298"/>
      <c r="DC128" s="298"/>
      <c r="DD128" s="300"/>
      <c r="DE128" s="289"/>
      <c r="DF128" s="298"/>
      <c r="DG128" s="298"/>
      <c r="DH128" s="300"/>
      <c r="DI128" s="289"/>
    </row>
    <row r="129" spans="1:113" s="302" customFormat="1" x14ac:dyDescent="0.2">
      <c r="A129" s="207">
        <v>115</v>
      </c>
      <c r="B129" s="219" t="s">
        <v>236</v>
      </c>
      <c r="C129" s="108" t="s">
        <v>184</v>
      </c>
      <c r="D129" s="108" t="s">
        <v>381</v>
      </c>
      <c r="E129" s="200"/>
      <c r="F129" s="561"/>
      <c r="G129" s="209">
        <v>717.07317073170736</v>
      </c>
      <c r="H129" s="210">
        <v>717.07317073170736</v>
      </c>
      <c r="I129" s="211">
        <v>2</v>
      </c>
      <c r="J129" s="223"/>
      <c r="K129" s="223"/>
      <c r="L129" s="429"/>
      <c r="M129" s="186"/>
      <c r="N129" s="284"/>
      <c r="O129" s="298"/>
      <c r="P129" s="300"/>
      <c r="Q129" s="213"/>
      <c r="R129" s="199"/>
      <c r="S129" s="199"/>
      <c r="T129" s="199"/>
      <c r="U129" s="213"/>
      <c r="V129" s="282"/>
      <c r="W129" s="281"/>
      <c r="X129" s="227"/>
      <c r="Y129" s="80"/>
      <c r="Z129" s="288"/>
      <c r="AA129" s="288"/>
      <c r="AB129" s="300"/>
      <c r="AC129" s="80"/>
      <c r="AD129" s="288"/>
      <c r="AE129" s="288"/>
      <c r="AF129" s="300"/>
      <c r="AG129" s="80"/>
      <c r="AH129" s="288"/>
      <c r="AI129" s="288"/>
      <c r="AJ129" s="300"/>
      <c r="AK129" s="80"/>
      <c r="AL129" s="232"/>
      <c r="AM129" s="232"/>
      <c r="AN129" s="425"/>
      <c r="AO129" s="427"/>
      <c r="AP129" s="232" t="s">
        <v>698</v>
      </c>
      <c r="AQ129" s="232" t="s">
        <v>0</v>
      </c>
      <c r="AR129" s="422">
        <v>4.925925925925926E-2</v>
      </c>
      <c r="AS129" s="186">
        <v>717.07317073170736</v>
      </c>
      <c r="AT129" s="232" t="s">
        <v>698</v>
      </c>
      <c r="AU129" s="232" t="s">
        <v>0</v>
      </c>
      <c r="AV129" s="425" t="s">
        <v>352</v>
      </c>
      <c r="AW129" s="186">
        <v>0</v>
      </c>
      <c r="AX129" s="284"/>
      <c r="AY129" s="284"/>
      <c r="AZ129" s="301"/>
      <c r="BA129" s="80"/>
      <c r="BB129" s="284"/>
      <c r="BC129" s="284"/>
      <c r="BD129" s="300"/>
      <c r="BE129" s="80"/>
      <c r="BF129" s="298"/>
      <c r="BG129" s="298"/>
      <c r="BH129" s="301"/>
      <c r="BI129" s="80"/>
      <c r="BJ129" s="281"/>
      <c r="BK129" s="298"/>
      <c r="BL129" s="300"/>
      <c r="BM129" s="235"/>
      <c r="BN129" s="281"/>
      <c r="BO129" s="281"/>
      <c r="BP129" s="225"/>
      <c r="BQ129" s="80"/>
      <c r="BR129" s="281"/>
      <c r="BS129" s="281"/>
      <c r="BT129" s="225"/>
      <c r="BU129" s="80"/>
      <c r="BV129" s="281"/>
      <c r="BW129" s="281"/>
      <c r="BX129" s="227"/>
      <c r="BY129" s="80"/>
      <c r="BZ129" s="298"/>
      <c r="CA129" s="298"/>
      <c r="CB129" s="300"/>
      <c r="CC129" s="80"/>
      <c r="CD129" s="281"/>
      <c r="CE129" s="281"/>
      <c r="CF129" s="225"/>
      <c r="CG129" s="80"/>
      <c r="CH129" s="281"/>
      <c r="CI129" s="281"/>
      <c r="CJ129" s="225"/>
      <c r="CK129" s="80"/>
      <c r="CL129" s="298"/>
      <c r="CM129" s="298"/>
      <c r="CN129" s="301"/>
      <c r="CO129" s="80"/>
      <c r="CP129" s="281"/>
      <c r="CQ129" s="281"/>
      <c r="CR129" s="225"/>
      <c r="CS129" s="80"/>
      <c r="CT129" s="281"/>
      <c r="CU129" s="281"/>
      <c r="CV129" s="227"/>
      <c r="CW129" s="80"/>
      <c r="CX129" s="281"/>
      <c r="CY129" s="281"/>
      <c r="CZ129" s="227"/>
      <c r="DA129" s="80"/>
      <c r="DB129" s="298"/>
      <c r="DC129" s="298"/>
      <c r="DD129" s="300"/>
      <c r="DE129" s="289"/>
      <c r="DF129" s="298"/>
      <c r="DG129" s="298"/>
      <c r="DH129" s="300"/>
      <c r="DI129" s="289"/>
    </row>
    <row r="130" spans="1:113" s="302" customFormat="1" x14ac:dyDescent="0.2">
      <c r="A130" s="207">
        <v>116</v>
      </c>
      <c r="B130" s="7" t="s">
        <v>731</v>
      </c>
      <c r="C130" s="108" t="s">
        <v>9</v>
      </c>
      <c r="D130" s="108" t="s">
        <v>732</v>
      </c>
      <c r="E130" s="200" t="s">
        <v>353</v>
      </c>
      <c r="F130" s="561"/>
      <c r="G130" s="209">
        <v>702.43010834109282</v>
      </c>
      <c r="H130" s="210">
        <v>702.43010834109282</v>
      </c>
      <c r="I130" s="211">
        <v>2</v>
      </c>
      <c r="J130" s="202"/>
      <c r="K130" s="158"/>
      <c r="L130" s="203"/>
      <c r="M130" s="197"/>
      <c r="N130" s="202"/>
      <c r="O130" s="158"/>
      <c r="P130" s="203"/>
      <c r="Q130" s="213"/>
      <c r="R130" s="199"/>
      <c r="S130" s="199"/>
      <c r="T130" s="199"/>
      <c r="U130" s="213"/>
      <c r="V130" s="282"/>
      <c r="W130" s="281"/>
      <c r="X130" s="227"/>
      <c r="Y130" s="80"/>
      <c r="Z130" s="202"/>
      <c r="AA130" s="158"/>
      <c r="AB130" s="203"/>
      <c r="AC130" s="197"/>
      <c r="AD130" s="202"/>
      <c r="AE130" s="202"/>
      <c r="AF130" s="203"/>
      <c r="AG130" s="197"/>
      <c r="AH130" s="202"/>
      <c r="AI130" s="202"/>
      <c r="AJ130" s="203"/>
      <c r="AK130" s="197"/>
      <c r="AL130" s="202"/>
      <c r="AM130" s="202"/>
      <c r="AN130" s="203"/>
      <c r="AO130" s="197"/>
      <c r="AP130" s="202"/>
      <c r="AQ130" s="158"/>
      <c r="AR130" s="203"/>
      <c r="AS130" s="197"/>
      <c r="AT130" s="158"/>
      <c r="AU130" s="158"/>
      <c r="AV130" s="203"/>
      <c r="AW130" s="221"/>
      <c r="AX130" s="158"/>
      <c r="AY130" s="158"/>
      <c r="AZ130" s="203"/>
      <c r="BA130" s="80"/>
      <c r="BB130" s="284"/>
      <c r="BC130" s="284"/>
      <c r="BD130" s="300"/>
      <c r="BE130" s="80"/>
      <c r="BF130" s="298"/>
      <c r="BG130" s="298"/>
      <c r="BH130" s="301"/>
      <c r="BI130" s="80"/>
      <c r="BJ130" s="158"/>
      <c r="BK130" s="158"/>
      <c r="BL130" s="220"/>
      <c r="BM130" s="221"/>
      <c r="BN130" s="158"/>
      <c r="BO130" s="158"/>
      <c r="BP130" s="220"/>
      <c r="BQ130" s="221"/>
      <c r="BR130" s="158"/>
      <c r="BS130" s="158"/>
      <c r="BT130" s="220"/>
      <c r="BU130" s="221"/>
      <c r="BV130" s="158"/>
      <c r="BW130" s="158"/>
      <c r="BX130" s="220"/>
      <c r="BY130" s="221"/>
      <c r="BZ130" s="425" t="s">
        <v>733</v>
      </c>
      <c r="CA130" s="232" t="s">
        <v>169</v>
      </c>
      <c r="CB130" s="422">
        <v>4.4166666666666667E-2</v>
      </c>
      <c r="CC130" s="186">
        <v>185.23664785062959</v>
      </c>
      <c r="CD130" s="425" t="s">
        <v>733</v>
      </c>
      <c r="CE130" s="232" t="s">
        <v>169</v>
      </c>
      <c r="CF130" s="424">
        <v>3.5416666666666666E-2</v>
      </c>
      <c r="CG130" s="192">
        <v>517.19346049046328</v>
      </c>
      <c r="CH130" s="281"/>
      <c r="CI130" s="281"/>
      <c r="CJ130" s="225"/>
      <c r="CK130" s="80"/>
      <c r="CL130" s="298"/>
      <c r="CM130" s="298"/>
      <c r="CN130" s="301"/>
      <c r="CO130" s="80"/>
      <c r="CP130" s="281"/>
      <c r="CQ130" s="281"/>
      <c r="CR130" s="225"/>
      <c r="CS130" s="80"/>
      <c r="CT130" s="281"/>
      <c r="CU130" s="281"/>
      <c r="CV130" s="227"/>
      <c r="CW130" s="80"/>
      <c r="CX130" s="281"/>
      <c r="CY130" s="281"/>
      <c r="CZ130" s="227"/>
      <c r="DA130" s="80"/>
      <c r="DB130" s="298"/>
      <c r="DC130" s="298"/>
      <c r="DD130" s="300"/>
      <c r="DE130" s="289"/>
      <c r="DF130" s="298"/>
      <c r="DG130" s="298"/>
      <c r="DH130" s="300"/>
      <c r="DI130" s="289"/>
    </row>
    <row r="131" spans="1:113" s="302" customFormat="1" x14ac:dyDescent="0.2">
      <c r="A131" s="207">
        <v>117</v>
      </c>
      <c r="B131" s="219" t="s">
        <v>414</v>
      </c>
      <c r="C131" s="108" t="s">
        <v>9</v>
      </c>
      <c r="D131" s="303" t="s">
        <v>405</v>
      </c>
      <c r="E131" s="200" t="s">
        <v>353</v>
      </c>
      <c r="F131" s="561"/>
      <c r="G131" s="209">
        <v>695.31051755387955</v>
      </c>
      <c r="H131" s="210">
        <v>695.31051755387955</v>
      </c>
      <c r="I131" s="211">
        <v>3</v>
      </c>
      <c r="J131" s="223"/>
      <c r="K131" s="223"/>
      <c r="L131" s="429"/>
      <c r="M131" s="186"/>
      <c r="N131" s="284"/>
      <c r="O131" s="298"/>
      <c r="P131" s="300"/>
      <c r="Q131" s="213"/>
      <c r="R131" s="199"/>
      <c r="S131" s="199"/>
      <c r="T131" s="199"/>
      <c r="U131" s="213"/>
      <c r="V131" s="282"/>
      <c r="W131" s="281"/>
      <c r="X131" s="227"/>
      <c r="Y131" s="80"/>
      <c r="Z131" s="288"/>
      <c r="AA131" s="288"/>
      <c r="AB131" s="300"/>
      <c r="AC131" s="80"/>
      <c r="AD131" s="288"/>
      <c r="AE131" s="288"/>
      <c r="AF131" s="300"/>
      <c r="AG131" s="80"/>
      <c r="AH131" s="288"/>
      <c r="AI131" s="288"/>
      <c r="AJ131" s="300"/>
      <c r="AK131" s="80"/>
      <c r="AL131" s="232" t="s">
        <v>390</v>
      </c>
      <c r="AM131" s="232" t="s">
        <v>170</v>
      </c>
      <c r="AN131" s="425" t="s">
        <v>352</v>
      </c>
      <c r="AO131" s="186">
        <v>0</v>
      </c>
      <c r="AP131" s="232" t="s">
        <v>390</v>
      </c>
      <c r="AQ131" s="232" t="s">
        <v>169</v>
      </c>
      <c r="AR131" s="422">
        <v>5.9479166666666666E-2</v>
      </c>
      <c r="AS131" s="186">
        <v>250.05047318612006</v>
      </c>
      <c r="AT131" s="232" t="s">
        <v>390</v>
      </c>
      <c r="AU131" s="232" t="s">
        <v>170</v>
      </c>
      <c r="AV131" s="422">
        <v>6.2233796296296294E-2</v>
      </c>
      <c r="AW131" s="186">
        <v>445.26004436775952</v>
      </c>
      <c r="AX131" s="284"/>
      <c r="AY131" s="284"/>
      <c r="AZ131" s="301"/>
      <c r="BA131" s="80"/>
      <c r="BB131" s="284"/>
      <c r="BC131" s="284"/>
      <c r="BD131" s="300"/>
      <c r="BE131" s="80"/>
      <c r="BF131" s="298"/>
      <c r="BG131" s="298"/>
      <c r="BH131" s="301"/>
      <c r="BI131" s="80"/>
      <c r="BJ131" s="281"/>
      <c r="BK131" s="298"/>
      <c r="BL131" s="300"/>
      <c r="BM131" s="235"/>
      <c r="BN131" s="281"/>
      <c r="BO131" s="281"/>
      <c r="BP131" s="225"/>
      <c r="BQ131" s="80"/>
      <c r="BR131" s="281"/>
      <c r="BS131" s="281"/>
      <c r="BT131" s="225"/>
      <c r="BU131" s="80"/>
      <c r="BV131" s="281"/>
      <c r="BW131" s="281"/>
      <c r="BX131" s="227"/>
      <c r="BY131" s="80"/>
      <c r="BZ131" s="298"/>
      <c r="CA131" s="298"/>
      <c r="CB131" s="300"/>
      <c r="CC131" s="80"/>
      <c r="CD131" s="281"/>
      <c r="CE131" s="281"/>
      <c r="CF131" s="225"/>
      <c r="CG131" s="80"/>
      <c r="CH131" s="281"/>
      <c r="CI131" s="281"/>
      <c r="CJ131" s="225"/>
      <c r="CK131" s="80"/>
      <c r="CL131" s="298"/>
      <c r="CM131" s="298"/>
      <c r="CN131" s="301"/>
      <c r="CO131" s="80"/>
      <c r="CP131" s="281"/>
      <c r="CQ131" s="281"/>
      <c r="CR131" s="225"/>
      <c r="CS131" s="80"/>
      <c r="CT131" s="281"/>
      <c r="CU131" s="281"/>
      <c r="CV131" s="227"/>
      <c r="CW131" s="80"/>
      <c r="CX131" s="281"/>
      <c r="CY131" s="281"/>
      <c r="CZ131" s="227"/>
      <c r="DA131" s="80"/>
      <c r="DB131" s="298"/>
      <c r="DC131" s="298"/>
      <c r="DD131" s="300"/>
      <c r="DE131" s="289"/>
      <c r="DF131" s="298"/>
      <c r="DG131" s="298"/>
      <c r="DH131" s="300"/>
      <c r="DI131" s="289"/>
    </row>
    <row r="132" spans="1:113" s="302" customFormat="1" x14ac:dyDescent="0.2">
      <c r="A132" s="207">
        <v>118</v>
      </c>
      <c r="B132" s="280" t="s">
        <v>753</v>
      </c>
      <c r="C132" s="108" t="s">
        <v>128</v>
      </c>
      <c r="D132" s="108" t="s">
        <v>739</v>
      </c>
      <c r="E132" s="200" t="s">
        <v>363</v>
      </c>
      <c r="F132" s="561"/>
      <c r="G132" s="209">
        <v>668.66060767293789</v>
      </c>
      <c r="H132" s="210">
        <v>668.66060767293789</v>
      </c>
      <c r="I132" s="211">
        <v>2</v>
      </c>
      <c r="J132" s="202"/>
      <c r="K132" s="158"/>
      <c r="L132" s="203"/>
      <c r="M132" s="197"/>
      <c r="N132" s="202"/>
      <c r="O132" s="158"/>
      <c r="P132" s="203"/>
      <c r="Q132" s="213"/>
      <c r="R132" s="199"/>
      <c r="S132" s="199"/>
      <c r="T132" s="199"/>
      <c r="U132" s="213"/>
      <c r="V132" s="282"/>
      <c r="W132" s="281"/>
      <c r="X132" s="227"/>
      <c r="Y132" s="80"/>
      <c r="Z132" s="202"/>
      <c r="AA132" s="158"/>
      <c r="AB132" s="203"/>
      <c r="AC132" s="197"/>
      <c r="AD132" s="202"/>
      <c r="AE132" s="202"/>
      <c r="AF132" s="203"/>
      <c r="AG132" s="197"/>
      <c r="AH132" s="202"/>
      <c r="AI132" s="202"/>
      <c r="AJ132" s="203"/>
      <c r="AK132" s="197"/>
      <c r="AL132" s="202"/>
      <c r="AM132" s="202"/>
      <c r="AN132" s="203"/>
      <c r="AO132" s="197"/>
      <c r="AP132" s="202"/>
      <c r="AQ132" s="158"/>
      <c r="AR132" s="203"/>
      <c r="AS132" s="197"/>
      <c r="AT132" s="158"/>
      <c r="AU132" s="158"/>
      <c r="AV132" s="203"/>
      <c r="AW132" s="221"/>
      <c r="AX132" s="158"/>
      <c r="AY132" s="158"/>
      <c r="AZ132" s="203"/>
      <c r="BA132" s="80"/>
      <c r="BB132" s="284"/>
      <c r="BC132" s="284"/>
      <c r="BD132" s="300"/>
      <c r="BE132" s="80"/>
      <c r="BF132" s="298"/>
      <c r="BG132" s="298"/>
      <c r="BH132" s="301"/>
      <c r="BI132" s="80"/>
      <c r="BJ132" s="158"/>
      <c r="BK132" s="158"/>
      <c r="BL132" s="220"/>
      <c r="BM132" s="221"/>
      <c r="BN132" s="158"/>
      <c r="BO132" s="158"/>
      <c r="BP132" s="220"/>
      <c r="BQ132" s="221"/>
      <c r="BR132" s="158"/>
      <c r="BS132" s="158"/>
      <c r="BT132" s="220"/>
      <c r="BU132" s="221"/>
      <c r="BV132" s="158"/>
      <c r="BW132" s="158"/>
      <c r="BX132" s="220"/>
      <c r="BY132" s="221"/>
      <c r="BZ132" s="425" t="s">
        <v>708</v>
      </c>
      <c r="CA132" s="232" t="s">
        <v>155</v>
      </c>
      <c r="CB132" s="422">
        <v>3.1898148148148148E-2</v>
      </c>
      <c r="CC132" s="80">
        <v>319.8208286674132</v>
      </c>
      <c r="CD132" s="425" t="s">
        <v>708</v>
      </c>
      <c r="CE132" s="232" t="s">
        <v>155</v>
      </c>
      <c r="CF132" s="424">
        <v>4.71875E-2</v>
      </c>
      <c r="CG132" s="192">
        <v>348.83977900552475</v>
      </c>
      <c r="CH132" s="281"/>
      <c r="CI132" s="281"/>
      <c r="CJ132" s="225"/>
      <c r="CK132" s="80"/>
      <c r="CL132" s="298"/>
      <c r="CM132" s="298"/>
      <c r="CN132" s="301"/>
      <c r="CO132" s="80"/>
      <c r="CP132" s="281"/>
      <c r="CQ132" s="281"/>
      <c r="CR132" s="225"/>
      <c r="CS132" s="80"/>
      <c r="CT132" s="281"/>
      <c r="CU132" s="281"/>
      <c r="CV132" s="227"/>
      <c r="CW132" s="80"/>
      <c r="CX132" s="281"/>
      <c r="CY132" s="281"/>
      <c r="CZ132" s="227"/>
      <c r="DA132" s="80"/>
      <c r="DB132" s="298"/>
      <c r="DC132" s="298"/>
      <c r="DD132" s="300"/>
      <c r="DE132" s="289"/>
      <c r="DF132" s="298"/>
      <c r="DG132" s="298"/>
      <c r="DH132" s="300"/>
      <c r="DI132" s="289"/>
    </row>
    <row r="133" spans="1:113" s="302" customFormat="1" x14ac:dyDescent="0.2">
      <c r="A133" s="207">
        <v>119</v>
      </c>
      <c r="B133" s="368" t="s">
        <v>555</v>
      </c>
      <c r="C133" s="370" t="s">
        <v>9</v>
      </c>
      <c r="D133" s="371" t="s">
        <v>480</v>
      </c>
      <c r="E133" s="367"/>
      <c r="F133" s="561"/>
      <c r="G133" s="209">
        <v>650.90742246313425</v>
      </c>
      <c r="H133" s="210">
        <v>650.90742246313425</v>
      </c>
      <c r="I133" s="211">
        <v>5</v>
      </c>
      <c r="J133" s="199"/>
      <c r="K133" s="199"/>
      <c r="L133" s="199"/>
      <c r="M133" s="213"/>
      <c r="N133" s="199"/>
      <c r="O133" s="199"/>
      <c r="P133" s="199"/>
      <c r="Q133" s="213"/>
      <c r="R133" s="199"/>
      <c r="S133" s="199"/>
      <c r="T133" s="199"/>
      <c r="U133" s="213"/>
      <c r="V133" s="282"/>
      <c r="W133" s="281"/>
      <c r="X133" s="227"/>
      <c r="Y133" s="80"/>
      <c r="Z133" s="419" t="s">
        <v>556</v>
      </c>
      <c r="AA133" s="419" t="s">
        <v>155</v>
      </c>
      <c r="AB133" s="420">
        <v>3.2175925925925927E-2</v>
      </c>
      <c r="AC133" s="186">
        <v>10</v>
      </c>
      <c r="AD133" s="419" t="s">
        <v>556</v>
      </c>
      <c r="AE133" s="419" t="s">
        <v>155</v>
      </c>
      <c r="AF133" s="421" t="s">
        <v>352</v>
      </c>
      <c r="AG133" s="186">
        <v>0</v>
      </c>
      <c r="AH133" s="419" t="s">
        <v>556</v>
      </c>
      <c r="AI133" s="419" t="s">
        <v>155</v>
      </c>
      <c r="AJ133" s="420">
        <v>5.0844907407407408E-2</v>
      </c>
      <c r="AK133" s="186">
        <v>211.78516228748069</v>
      </c>
      <c r="AL133" s="232" t="s">
        <v>393</v>
      </c>
      <c r="AM133" s="232" t="s">
        <v>169</v>
      </c>
      <c r="AN133" s="422">
        <v>4.2361111111111106E-2</v>
      </c>
      <c r="AO133" s="186">
        <v>97.530364372469862</v>
      </c>
      <c r="AP133" s="232"/>
      <c r="AQ133" s="232"/>
      <c r="AR133" s="425"/>
      <c r="AS133" s="427"/>
      <c r="AT133" s="232" t="s">
        <v>393</v>
      </c>
      <c r="AU133" s="232" t="s">
        <v>169</v>
      </c>
      <c r="AV133" s="422">
        <v>8.7858796296296296E-2</v>
      </c>
      <c r="AW133" s="186">
        <v>331.59189580318372</v>
      </c>
      <c r="AX133" s="281"/>
      <c r="AY133" s="281"/>
      <c r="AZ133" s="225"/>
      <c r="BA133" s="80"/>
      <c r="BB133" s="284"/>
      <c r="BC133" s="284"/>
      <c r="BD133" s="300"/>
      <c r="BE133" s="80"/>
      <c r="BF133" s="298"/>
      <c r="BG133" s="298"/>
      <c r="BH133" s="301"/>
      <c r="BI133" s="80"/>
      <c r="BJ133" s="298"/>
      <c r="BK133" s="298"/>
      <c r="BL133" s="300"/>
      <c r="BM133" s="235"/>
      <c r="BN133" s="281"/>
      <c r="BO133" s="281"/>
      <c r="BP133" s="225"/>
      <c r="BQ133" s="80"/>
      <c r="BR133" s="281"/>
      <c r="BS133" s="281"/>
      <c r="BT133" s="225"/>
      <c r="BU133" s="80"/>
      <c r="BV133" s="281"/>
      <c r="BW133" s="281"/>
      <c r="BX133" s="227"/>
      <c r="BY133" s="80"/>
      <c r="BZ133" s="298"/>
      <c r="CA133" s="298"/>
      <c r="CB133" s="300"/>
      <c r="CC133" s="80"/>
      <c r="CD133" s="281"/>
      <c r="CE133" s="281"/>
      <c r="CF133" s="225"/>
      <c r="CG133" s="80"/>
      <c r="CH133" s="281"/>
      <c r="CI133" s="281"/>
      <c r="CJ133" s="225"/>
      <c r="CK133" s="80"/>
      <c r="CL133" s="298"/>
      <c r="CM133" s="298"/>
      <c r="CN133" s="301"/>
      <c r="CO133" s="80"/>
      <c r="CP133" s="281"/>
      <c r="CQ133" s="281"/>
      <c r="CR133" s="225"/>
      <c r="CS133" s="80"/>
      <c r="CT133" s="281"/>
      <c r="CU133" s="281"/>
      <c r="CV133" s="227"/>
      <c r="CW133" s="80"/>
      <c r="CX133" s="281"/>
      <c r="CY133" s="281"/>
      <c r="CZ133" s="227"/>
      <c r="DA133" s="80"/>
      <c r="DB133" s="298"/>
      <c r="DC133" s="298"/>
      <c r="DD133" s="300"/>
      <c r="DE133" s="289"/>
      <c r="DF133" s="298"/>
      <c r="DG133" s="298"/>
      <c r="DH133" s="300"/>
      <c r="DI133" s="289"/>
    </row>
    <row r="134" spans="1:113" s="302" customFormat="1" x14ac:dyDescent="0.2">
      <c r="A134" s="207">
        <v>120</v>
      </c>
      <c r="B134" s="208" t="s">
        <v>306</v>
      </c>
      <c r="C134" s="108" t="s">
        <v>9</v>
      </c>
      <c r="D134" s="108" t="s">
        <v>212</v>
      </c>
      <c r="E134" s="200" t="s">
        <v>363</v>
      </c>
      <c r="F134" s="561"/>
      <c r="G134" s="209">
        <v>597.89888665010426</v>
      </c>
      <c r="H134" s="210">
        <v>597.89888665010426</v>
      </c>
      <c r="I134" s="211">
        <v>3</v>
      </c>
      <c r="J134" s="223"/>
      <c r="K134" s="223"/>
      <c r="L134" s="429"/>
      <c r="M134" s="186"/>
      <c r="N134" s="284"/>
      <c r="O134" s="298"/>
      <c r="P134" s="300"/>
      <c r="Q134" s="213"/>
      <c r="R134" s="199"/>
      <c r="S134" s="199"/>
      <c r="T134" s="199"/>
      <c r="U134" s="213"/>
      <c r="V134" s="282"/>
      <c r="W134" s="281"/>
      <c r="X134" s="227"/>
      <c r="Y134" s="80"/>
      <c r="Z134" s="288"/>
      <c r="AA134" s="288"/>
      <c r="AB134" s="300"/>
      <c r="AC134" s="80"/>
      <c r="AD134" s="288"/>
      <c r="AE134" s="288"/>
      <c r="AF134" s="300"/>
      <c r="AG134" s="80"/>
      <c r="AH134" s="288"/>
      <c r="AI134" s="288"/>
      <c r="AJ134" s="300"/>
      <c r="AK134" s="80"/>
      <c r="AL134" s="232" t="s">
        <v>395</v>
      </c>
      <c r="AM134" s="232" t="s">
        <v>1</v>
      </c>
      <c r="AN134" s="422">
        <v>3.7893518518518521E-2</v>
      </c>
      <c r="AO134" s="186">
        <v>295.27198779867797</v>
      </c>
      <c r="AP134" s="232" t="s">
        <v>395</v>
      </c>
      <c r="AQ134" s="232" t="s">
        <v>1</v>
      </c>
      <c r="AR134" s="422">
        <v>7.1747685185185192E-2</v>
      </c>
      <c r="AS134" s="186">
        <v>10</v>
      </c>
      <c r="AT134" s="232" t="s">
        <v>395</v>
      </c>
      <c r="AU134" s="232" t="s">
        <v>155</v>
      </c>
      <c r="AV134" s="422">
        <v>0.10417824074074074</v>
      </c>
      <c r="AW134" s="186">
        <v>292.62689885142629</v>
      </c>
      <c r="AX134" s="284"/>
      <c r="AY134" s="284"/>
      <c r="AZ134" s="301"/>
      <c r="BA134" s="80"/>
      <c r="BB134" s="284"/>
      <c r="BC134" s="284"/>
      <c r="BD134" s="300"/>
      <c r="BE134" s="80"/>
      <c r="BF134" s="298"/>
      <c r="BG134" s="298"/>
      <c r="BH134" s="301"/>
      <c r="BI134" s="80"/>
      <c r="BJ134" s="298"/>
      <c r="BK134" s="298"/>
      <c r="BL134" s="300"/>
      <c r="BM134" s="235"/>
      <c r="BN134" s="281"/>
      <c r="BO134" s="281"/>
      <c r="BP134" s="225"/>
      <c r="BQ134" s="80"/>
      <c r="BR134" s="281"/>
      <c r="BS134" s="281"/>
      <c r="BT134" s="225"/>
      <c r="BU134" s="80"/>
      <c r="BV134" s="281"/>
      <c r="BW134" s="281"/>
      <c r="BX134" s="227"/>
      <c r="BY134" s="80"/>
      <c r="BZ134" s="298"/>
      <c r="CA134" s="298"/>
      <c r="CB134" s="300"/>
      <c r="CC134" s="80"/>
      <c r="CD134" s="281"/>
      <c r="CE134" s="281"/>
      <c r="CF134" s="225"/>
      <c r="CG134" s="80"/>
      <c r="CH134" s="281"/>
      <c r="CI134" s="281"/>
      <c r="CJ134" s="225"/>
      <c r="CK134" s="80"/>
      <c r="CL134" s="298"/>
      <c r="CM134" s="298"/>
      <c r="CN134" s="301"/>
      <c r="CO134" s="80"/>
      <c r="CP134" s="281"/>
      <c r="CQ134" s="281"/>
      <c r="CR134" s="225"/>
      <c r="CS134" s="80"/>
      <c r="CT134" s="281"/>
      <c r="CU134" s="281"/>
      <c r="CV134" s="227"/>
      <c r="CW134" s="80"/>
      <c r="CX134" s="281"/>
      <c r="CY134" s="281"/>
      <c r="CZ134" s="227"/>
      <c r="DA134" s="80"/>
      <c r="DB134" s="298"/>
      <c r="DC134" s="298"/>
      <c r="DD134" s="300"/>
      <c r="DE134" s="289"/>
      <c r="DF134" s="298"/>
      <c r="DG134" s="298"/>
      <c r="DH134" s="300"/>
      <c r="DI134" s="289"/>
    </row>
    <row r="135" spans="1:113" s="302" customFormat="1" x14ac:dyDescent="0.2">
      <c r="A135" s="207">
        <v>121</v>
      </c>
      <c r="B135" s="368" t="s">
        <v>561</v>
      </c>
      <c r="C135" s="370" t="s">
        <v>128</v>
      </c>
      <c r="D135" s="371" t="s">
        <v>553</v>
      </c>
      <c r="E135" s="367"/>
      <c r="F135" s="561"/>
      <c r="G135" s="209">
        <v>567.23868954758188</v>
      </c>
      <c r="H135" s="210">
        <v>567.23868954758188</v>
      </c>
      <c r="I135" s="211">
        <v>3</v>
      </c>
      <c r="J135" s="199"/>
      <c r="K135" s="199"/>
      <c r="L135" s="199"/>
      <c r="M135" s="213"/>
      <c r="N135" s="199"/>
      <c r="O135" s="199"/>
      <c r="P135" s="199"/>
      <c r="Q135" s="213"/>
      <c r="R135" s="199"/>
      <c r="S135" s="199"/>
      <c r="T135" s="199"/>
      <c r="U135" s="213"/>
      <c r="V135" s="282"/>
      <c r="W135" s="281"/>
      <c r="X135" s="227"/>
      <c r="Y135" s="80"/>
      <c r="Z135" s="419" t="s">
        <v>562</v>
      </c>
      <c r="AA135" s="419" t="s">
        <v>1</v>
      </c>
      <c r="AB135" s="420">
        <v>1.9155092592592592E-2</v>
      </c>
      <c r="AC135" s="186">
        <v>567.23868954758188</v>
      </c>
      <c r="AD135" s="419" t="s">
        <v>562</v>
      </c>
      <c r="AE135" s="419" t="s">
        <v>1</v>
      </c>
      <c r="AF135" s="421" t="s">
        <v>352</v>
      </c>
      <c r="AG135" s="186">
        <v>0</v>
      </c>
      <c r="AH135" s="419" t="s">
        <v>562</v>
      </c>
      <c r="AI135" s="419" t="s">
        <v>1</v>
      </c>
      <c r="AJ135" s="421" t="s">
        <v>352</v>
      </c>
      <c r="AK135" s="186">
        <v>0</v>
      </c>
      <c r="AL135" s="282"/>
      <c r="AM135" s="284"/>
      <c r="AN135" s="225"/>
      <c r="AO135" s="80"/>
      <c r="AP135" s="282"/>
      <c r="AQ135" s="281"/>
      <c r="AR135" s="283"/>
      <c r="AS135" s="80"/>
      <c r="AT135" s="281"/>
      <c r="AU135" s="281"/>
      <c r="AV135" s="225"/>
      <c r="AW135" s="80"/>
      <c r="AX135" s="281"/>
      <c r="AY135" s="281"/>
      <c r="AZ135" s="225"/>
      <c r="BA135" s="80"/>
      <c r="BB135" s="284"/>
      <c r="BC135" s="284"/>
      <c r="BD135" s="300"/>
      <c r="BE135" s="80"/>
      <c r="BF135" s="298"/>
      <c r="BG135" s="298"/>
      <c r="BH135" s="301"/>
      <c r="BI135" s="80"/>
      <c r="BJ135" s="298"/>
      <c r="BK135" s="298"/>
      <c r="BL135" s="300"/>
      <c r="BM135" s="235"/>
      <c r="BN135" s="281"/>
      <c r="BO135" s="281"/>
      <c r="BP135" s="225"/>
      <c r="BQ135" s="80"/>
      <c r="BR135" s="281"/>
      <c r="BS135" s="281"/>
      <c r="BT135" s="225"/>
      <c r="BU135" s="80"/>
      <c r="BV135" s="281"/>
      <c r="BW135" s="281"/>
      <c r="BX135" s="227"/>
      <c r="BY135" s="80"/>
      <c r="BZ135" s="298"/>
      <c r="CA135" s="298"/>
      <c r="CB135" s="300"/>
      <c r="CC135" s="80"/>
      <c r="CD135" s="281"/>
      <c r="CE135" s="281"/>
      <c r="CF135" s="225"/>
      <c r="CG135" s="80"/>
      <c r="CH135" s="281"/>
      <c r="CI135" s="281"/>
      <c r="CJ135" s="225"/>
      <c r="CK135" s="80"/>
      <c r="CL135" s="298"/>
      <c r="CM135" s="298"/>
      <c r="CN135" s="301"/>
      <c r="CO135" s="80"/>
      <c r="CP135" s="281"/>
      <c r="CQ135" s="281"/>
      <c r="CR135" s="225"/>
      <c r="CS135" s="80"/>
      <c r="CT135" s="281"/>
      <c r="CU135" s="281"/>
      <c r="CV135" s="227"/>
      <c r="CW135" s="80"/>
      <c r="CX135" s="281"/>
      <c r="CY135" s="281"/>
      <c r="CZ135" s="227"/>
      <c r="DA135" s="80"/>
      <c r="DB135" s="298"/>
      <c r="DC135" s="298"/>
      <c r="DD135" s="300"/>
      <c r="DE135" s="289"/>
      <c r="DF135" s="298"/>
      <c r="DG135" s="298"/>
      <c r="DH135" s="300"/>
      <c r="DI135" s="289"/>
    </row>
    <row r="136" spans="1:113" s="302" customFormat="1" x14ac:dyDescent="0.2">
      <c r="A136" s="207">
        <v>122</v>
      </c>
      <c r="B136" s="208" t="s">
        <v>238</v>
      </c>
      <c r="C136" s="108" t="s">
        <v>9</v>
      </c>
      <c r="D136" s="108" t="s">
        <v>48</v>
      </c>
      <c r="E136" s="200"/>
      <c r="F136" s="561"/>
      <c r="G136" s="209">
        <v>517.55319148936155</v>
      </c>
      <c r="H136" s="210">
        <v>517.55319148936155</v>
      </c>
      <c r="I136" s="211">
        <v>2</v>
      </c>
      <c r="J136" s="223"/>
      <c r="K136" s="223"/>
      <c r="L136" s="429"/>
      <c r="M136" s="186"/>
      <c r="N136" s="284"/>
      <c r="O136" s="298"/>
      <c r="P136" s="300"/>
      <c r="Q136" s="213"/>
      <c r="R136" s="199"/>
      <c r="S136" s="199"/>
      <c r="T136" s="199"/>
      <c r="U136" s="213"/>
      <c r="V136" s="282"/>
      <c r="W136" s="281"/>
      <c r="X136" s="227"/>
      <c r="Y136" s="80"/>
      <c r="Z136" s="288"/>
      <c r="AA136" s="288"/>
      <c r="AB136" s="300"/>
      <c r="AC136" s="80"/>
      <c r="AD136" s="288"/>
      <c r="AE136" s="288"/>
      <c r="AF136" s="300"/>
      <c r="AG136" s="80"/>
      <c r="AH136" s="288"/>
      <c r="AI136" s="288"/>
      <c r="AJ136" s="300"/>
      <c r="AK136" s="80"/>
      <c r="AL136" s="232" t="s">
        <v>698</v>
      </c>
      <c r="AM136" s="232" t="s">
        <v>0</v>
      </c>
      <c r="AN136" s="422">
        <v>3.6608796296296299E-2</v>
      </c>
      <c r="AO136" s="186">
        <v>517.55319148936155</v>
      </c>
      <c r="AP136" s="232"/>
      <c r="AQ136" s="232"/>
      <c r="AR136" s="425"/>
      <c r="AS136" s="186"/>
      <c r="AT136" s="232" t="s">
        <v>698</v>
      </c>
      <c r="AU136" s="232" t="s">
        <v>0</v>
      </c>
      <c r="AV136" s="425" t="s">
        <v>352</v>
      </c>
      <c r="AW136" s="186">
        <v>0</v>
      </c>
      <c r="AX136" s="284"/>
      <c r="AY136" s="284"/>
      <c r="AZ136" s="301"/>
      <c r="BA136" s="80"/>
      <c r="BB136" s="284"/>
      <c r="BC136" s="284"/>
      <c r="BD136" s="300"/>
      <c r="BE136" s="80"/>
      <c r="BF136" s="298"/>
      <c r="BG136" s="298"/>
      <c r="BH136" s="301"/>
      <c r="BI136" s="80"/>
      <c r="BJ136" s="298"/>
      <c r="BK136" s="298"/>
      <c r="BL136" s="300"/>
      <c r="BM136" s="235"/>
      <c r="BN136" s="281"/>
      <c r="BO136" s="281"/>
      <c r="BP136" s="225"/>
      <c r="BQ136" s="80"/>
      <c r="BR136" s="281"/>
      <c r="BS136" s="281"/>
      <c r="BT136" s="225"/>
      <c r="BU136" s="80"/>
      <c r="BV136" s="281"/>
      <c r="BW136" s="281"/>
      <c r="BX136" s="227"/>
      <c r="BY136" s="80"/>
      <c r="BZ136" s="298"/>
      <c r="CA136" s="298"/>
      <c r="CB136" s="300"/>
      <c r="CC136" s="80"/>
      <c r="CD136" s="281"/>
      <c r="CE136" s="281"/>
      <c r="CF136" s="225"/>
      <c r="CG136" s="80"/>
      <c r="CH136" s="281"/>
      <c r="CI136" s="281"/>
      <c r="CJ136" s="225"/>
      <c r="CK136" s="80"/>
      <c r="CL136" s="298"/>
      <c r="CM136" s="298"/>
      <c r="CN136" s="301"/>
      <c r="CO136" s="80"/>
      <c r="CP136" s="281"/>
      <c r="CQ136" s="281"/>
      <c r="CR136" s="225"/>
      <c r="CS136" s="80"/>
      <c r="CT136" s="281"/>
      <c r="CU136" s="281"/>
      <c r="CV136" s="227"/>
      <c r="CW136" s="80"/>
      <c r="CX136" s="281"/>
      <c r="CY136" s="281"/>
      <c r="CZ136" s="227"/>
      <c r="DA136" s="80"/>
      <c r="DB136" s="298"/>
      <c r="DC136" s="298"/>
      <c r="DD136" s="300"/>
      <c r="DE136" s="289"/>
      <c r="DF136" s="298"/>
      <c r="DG136" s="298"/>
      <c r="DH136" s="300"/>
      <c r="DI136" s="289"/>
    </row>
    <row r="137" spans="1:113" x14ac:dyDescent="0.2">
      <c r="A137" s="207">
        <v>123</v>
      </c>
      <c r="B137" s="208" t="s">
        <v>219</v>
      </c>
      <c r="C137" s="108" t="s">
        <v>9</v>
      </c>
      <c r="D137" s="108" t="s">
        <v>231</v>
      </c>
      <c r="F137" s="561"/>
      <c r="G137" s="209">
        <v>514.83986952331531</v>
      </c>
      <c r="H137" s="210">
        <v>514.83986952331531</v>
      </c>
      <c r="I137" s="211">
        <v>2</v>
      </c>
      <c r="J137" s="223"/>
      <c r="K137" s="223"/>
      <c r="L137" s="429"/>
      <c r="M137" s="186"/>
      <c r="N137" s="284"/>
      <c r="O137" s="298"/>
      <c r="P137" s="300"/>
      <c r="Q137" s="213"/>
      <c r="R137" s="199"/>
      <c r="S137" s="199"/>
      <c r="T137" s="199"/>
      <c r="U137" s="213"/>
      <c r="V137" s="282"/>
      <c r="W137" s="281"/>
      <c r="X137" s="227"/>
      <c r="Y137" s="80"/>
      <c r="Z137" s="288"/>
      <c r="AA137" s="288"/>
      <c r="AB137" s="300"/>
      <c r="AC137" s="80"/>
      <c r="AD137" s="288"/>
      <c r="AE137" s="288"/>
      <c r="AF137" s="300"/>
      <c r="AG137" s="80"/>
      <c r="AH137" s="288"/>
      <c r="AI137" s="288"/>
      <c r="AJ137" s="300"/>
      <c r="AK137" s="80"/>
      <c r="AL137" s="232" t="s">
        <v>698</v>
      </c>
      <c r="AM137" s="232" t="s">
        <v>0</v>
      </c>
      <c r="AN137" s="422">
        <v>4.0868055555555553E-2</v>
      </c>
      <c r="AO137" s="186">
        <v>321.808510638298</v>
      </c>
      <c r="AP137" s="232" t="s">
        <v>698</v>
      </c>
      <c r="AQ137" s="232" t="s">
        <v>0</v>
      </c>
      <c r="AR137" s="422">
        <v>6.6666666666666666E-2</v>
      </c>
      <c r="AS137" s="186">
        <v>193.03135888501731</v>
      </c>
      <c r="AT137" s="232"/>
      <c r="AU137" s="232"/>
      <c r="AV137" s="425"/>
      <c r="AW137" s="186"/>
      <c r="AX137" s="284"/>
      <c r="AY137" s="284"/>
      <c r="AZ137" s="301"/>
      <c r="BA137" s="80"/>
      <c r="BB137" s="284"/>
      <c r="BC137" s="284"/>
      <c r="BD137" s="300"/>
      <c r="BE137" s="80"/>
      <c r="BF137" s="298"/>
      <c r="BG137" s="298"/>
      <c r="BH137" s="301"/>
      <c r="BI137" s="80"/>
      <c r="BJ137" s="298"/>
      <c r="BK137" s="298"/>
      <c r="BL137" s="300"/>
      <c r="BM137" s="235"/>
      <c r="BN137" s="281"/>
      <c r="BO137" s="281"/>
      <c r="BP137" s="225"/>
      <c r="BQ137" s="80"/>
      <c r="BR137" s="281"/>
      <c r="BS137" s="281"/>
      <c r="BT137" s="225"/>
      <c r="BU137" s="80"/>
      <c r="BV137" s="281"/>
      <c r="BW137" s="281"/>
      <c r="BX137" s="227"/>
      <c r="BY137" s="80"/>
      <c r="BZ137" s="298"/>
      <c r="CA137" s="298"/>
      <c r="CB137" s="300"/>
      <c r="CC137" s="80"/>
      <c r="CD137" s="281"/>
      <c r="CE137" s="281"/>
      <c r="CF137" s="225"/>
      <c r="CG137" s="80"/>
      <c r="CH137" s="281"/>
      <c r="CI137" s="281"/>
      <c r="CJ137" s="225"/>
      <c r="CK137" s="80"/>
      <c r="CO137" s="80"/>
      <c r="CP137" s="281"/>
      <c r="CQ137" s="281"/>
      <c r="CR137" s="225"/>
      <c r="CS137" s="80"/>
      <c r="CT137" s="281"/>
      <c r="CU137" s="281"/>
      <c r="CV137" s="227"/>
      <c r="CW137" s="80"/>
      <c r="CX137" s="281"/>
      <c r="CY137" s="281"/>
      <c r="CZ137" s="227"/>
      <c r="DA137" s="80"/>
    </row>
    <row r="138" spans="1:113" x14ac:dyDescent="0.2">
      <c r="A138" s="207">
        <v>124</v>
      </c>
      <c r="B138" s="297" t="s">
        <v>485</v>
      </c>
      <c r="C138" s="108" t="s">
        <v>9</v>
      </c>
      <c r="D138" s="303" t="s">
        <v>20</v>
      </c>
      <c r="E138" s="222" t="s">
        <v>353</v>
      </c>
      <c r="F138" s="561"/>
      <c r="G138" s="209">
        <v>513.16378136223977</v>
      </c>
      <c r="H138" s="210">
        <v>513.16378136223977</v>
      </c>
      <c r="I138" s="211">
        <v>6</v>
      </c>
      <c r="J138" s="282" t="s">
        <v>393</v>
      </c>
      <c r="K138" s="281" t="s">
        <v>1</v>
      </c>
      <c r="L138" s="216">
        <v>6.2569444444444441E-2</v>
      </c>
      <c r="M138" s="186">
        <v>10</v>
      </c>
      <c r="N138" s="282"/>
      <c r="O138" s="281"/>
      <c r="P138" s="232"/>
      <c r="Q138" s="213"/>
      <c r="R138" s="199"/>
      <c r="S138" s="199"/>
      <c r="T138" s="199"/>
      <c r="U138" s="213"/>
      <c r="V138" s="282"/>
      <c r="W138" s="281"/>
      <c r="X138" s="227"/>
      <c r="Y138" s="80"/>
      <c r="Z138" s="419" t="s">
        <v>556</v>
      </c>
      <c r="AA138" s="419" t="s">
        <v>155</v>
      </c>
      <c r="AB138" s="420">
        <v>3.0775462962962966E-2</v>
      </c>
      <c r="AC138" s="186">
        <v>60.935251798561055</v>
      </c>
      <c r="AD138" s="419" t="s">
        <v>556</v>
      </c>
      <c r="AE138" s="419" t="s">
        <v>155</v>
      </c>
      <c r="AF138" s="420">
        <v>6.9456018518518514E-2</v>
      </c>
      <c r="AG138" s="186">
        <v>10</v>
      </c>
      <c r="AH138" s="419" t="s">
        <v>556</v>
      </c>
      <c r="AI138" s="419" t="s">
        <v>155</v>
      </c>
      <c r="AJ138" s="420">
        <v>5.0914351851851856E-2</v>
      </c>
      <c r="AK138" s="186">
        <v>210.16228748067996</v>
      </c>
      <c r="AL138" s="232" t="s">
        <v>393</v>
      </c>
      <c r="AM138" s="232" t="s">
        <v>169</v>
      </c>
      <c r="AN138" s="422">
        <v>3.9259259259259258E-2</v>
      </c>
      <c r="AO138" s="186">
        <v>187.0445344129555</v>
      </c>
      <c r="AP138" s="232"/>
      <c r="AQ138" s="232"/>
      <c r="AR138" s="425"/>
      <c r="AS138" s="427"/>
      <c r="AT138" s="232" t="s">
        <v>393</v>
      </c>
      <c r="AU138" s="232" t="s">
        <v>169</v>
      </c>
      <c r="AV138" s="422">
        <v>0.10942129629629631</v>
      </c>
      <c r="AW138" s="186">
        <v>35.021707670043298</v>
      </c>
      <c r="AX138" s="281"/>
      <c r="AY138" s="281"/>
      <c r="AZ138" s="225"/>
      <c r="BA138" s="80"/>
      <c r="BB138" s="284"/>
      <c r="BC138" s="284"/>
      <c r="BD138" s="300"/>
      <c r="BE138" s="80"/>
      <c r="BF138" s="298"/>
      <c r="BG138" s="298"/>
      <c r="BH138" s="301"/>
      <c r="BI138" s="80"/>
      <c r="BJ138" s="298"/>
      <c r="BK138" s="298"/>
      <c r="BL138" s="300"/>
      <c r="BM138" s="235"/>
      <c r="BN138" s="281"/>
      <c r="BO138" s="281"/>
      <c r="BP138" s="225"/>
      <c r="BQ138" s="80"/>
      <c r="BR138" s="281"/>
      <c r="BS138" s="281"/>
      <c r="BT138" s="225"/>
      <c r="BU138" s="80"/>
      <c r="BV138" s="281"/>
      <c r="BW138" s="281"/>
      <c r="BX138" s="227"/>
      <c r="BY138" s="80"/>
      <c r="BZ138" s="298"/>
      <c r="CA138" s="298"/>
      <c r="CB138" s="300"/>
      <c r="CC138" s="80"/>
      <c r="CD138" s="281"/>
      <c r="CE138" s="281"/>
      <c r="CF138" s="225"/>
      <c r="CG138" s="80"/>
      <c r="CH138" s="281"/>
      <c r="CI138" s="281"/>
      <c r="CJ138" s="225"/>
      <c r="CK138" s="80"/>
      <c r="CO138" s="80"/>
      <c r="CP138" s="281"/>
      <c r="CQ138" s="281"/>
      <c r="CR138" s="225"/>
      <c r="CS138" s="80"/>
      <c r="CT138" s="281"/>
      <c r="CU138" s="281"/>
      <c r="CV138" s="227"/>
      <c r="CW138" s="80"/>
      <c r="CX138" s="281"/>
      <c r="CY138" s="281"/>
      <c r="CZ138" s="227"/>
      <c r="DA138" s="80"/>
    </row>
    <row r="139" spans="1:113" x14ac:dyDescent="0.2">
      <c r="A139" s="207">
        <v>125</v>
      </c>
      <c r="B139" s="7" t="s">
        <v>737</v>
      </c>
      <c r="C139" s="108" t="s">
        <v>184</v>
      </c>
      <c r="D139" s="108" t="s">
        <v>771</v>
      </c>
      <c r="E139" s="200" t="s">
        <v>363</v>
      </c>
      <c r="F139" s="561"/>
      <c r="G139" s="209">
        <v>512.28978007761987</v>
      </c>
      <c r="H139" s="210">
        <v>512.28978007761987</v>
      </c>
      <c r="I139" s="211">
        <v>1</v>
      </c>
      <c r="M139" s="186"/>
      <c r="N139" s="284"/>
      <c r="O139" s="298"/>
      <c r="P139" s="300"/>
      <c r="Q139" s="213"/>
      <c r="R139" s="199"/>
      <c r="S139" s="199"/>
      <c r="T139" s="199"/>
      <c r="U139" s="213"/>
      <c r="V139" s="282"/>
      <c r="W139" s="281"/>
      <c r="X139" s="227"/>
      <c r="Y139" s="80"/>
      <c r="Z139" s="288"/>
      <c r="AA139" s="288"/>
      <c r="AB139" s="300"/>
      <c r="AC139" s="80"/>
      <c r="AG139" s="80"/>
      <c r="AH139" s="288"/>
      <c r="AI139" s="288"/>
      <c r="AJ139" s="300"/>
      <c r="AK139" s="80"/>
      <c r="AL139" s="232"/>
      <c r="AM139" s="232"/>
      <c r="AN139" s="425"/>
      <c r="AO139" s="427"/>
      <c r="AP139" s="232"/>
      <c r="AQ139" s="232"/>
      <c r="AR139" s="425"/>
      <c r="AS139" s="427"/>
      <c r="AW139" s="186"/>
      <c r="BA139" s="80"/>
      <c r="BB139" s="284"/>
      <c r="BC139" s="284"/>
      <c r="BD139" s="300"/>
      <c r="BE139" s="80"/>
      <c r="BF139" s="298"/>
      <c r="BG139" s="298"/>
      <c r="BH139" s="301"/>
      <c r="BI139" s="80"/>
      <c r="BJ139" s="298"/>
      <c r="BK139" s="298"/>
      <c r="BL139" s="300"/>
      <c r="BM139" s="235"/>
      <c r="BN139" s="281"/>
      <c r="BO139" s="281"/>
      <c r="BP139" s="225"/>
      <c r="BQ139" s="80"/>
      <c r="BR139" s="281"/>
      <c r="BS139" s="281"/>
      <c r="BT139" s="225"/>
      <c r="BU139" s="80"/>
      <c r="BV139" s="281"/>
      <c r="BW139" s="281"/>
      <c r="BX139" s="227"/>
      <c r="BY139" s="80"/>
      <c r="CC139" s="80"/>
      <c r="CD139" s="281"/>
      <c r="CE139" s="281"/>
      <c r="CF139" s="225"/>
      <c r="CG139" s="80"/>
      <c r="CH139" s="229" t="s">
        <v>776</v>
      </c>
      <c r="CI139" s="229" t="s">
        <v>1</v>
      </c>
      <c r="CJ139" s="107">
        <v>3.6493055555555549E-2</v>
      </c>
      <c r="CK139" s="192">
        <v>512.28978007761987</v>
      </c>
      <c r="CO139" s="80"/>
      <c r="CP139" s="281"/>
      <c r="CQ139" s="281"/>
      <c r="CR139" s="225"/>
      <c r="CS139" s="80"/>
      <c r="CT139" s="281"/>
      <c r="CU139" s="281"/>
      <c r="CV139" s="227"/>
      <c r="CW139" s="80"/>
      <c r="CX139" s="281"/>
      <c r="CY139" s="281"/>
      <c r="CZ139" s="227"/>
      <c r="DA139" s="80"/>
    </row>
    <row r="140" spans="1:113" x14ac:dyDescent="0.2">
      <c r="A140" s="207">
        <v>126</v>
      </c>
      <c r="B140" s="20" t="s">
        <v>360</v>
      </c>
      <c r="C140" s="370" t="s">
        <v>9</v>
      </c>
      <c r="D140" s="371" t="s">
        <v>212</v>
      </c>
      <c r="E140" s="367"/>
      <c r="F140" s="561"/>
      <c r="G140" s="209">
        <v>489.12421293646258</v>
      </c>
      <c r="H140" s="210">
        <v>489.12421293646258</v>
      </c>
      <c r="I140" s="211">
        <v>3</v>
      </c>
      <c r="J140" s="199"/>
      <c r="K140" s="199"/>
      <c r="L140" s="199"/>
      <c r="M140" s="213"/>
      <c r="N140" s="199"/>
      <c r="O140" s="199"/>
      <c r="P140" s="199"/>
      <c r="Q140" s="213"/>
      <c r="R140" s="199"/>
      <c r="S140" s="199"/>
      <c r="T140" s="199"/>
      <c r="U140" s="213"/>
      <c r="V140" s="282"/>
      <c r="W140" s="281"/>
      <c r="X140" s="227"/>
      <c r="Y140" s="80"/>
      <c r="Z140" s="419" t="s">
        <v>365</v>
      </c>
      <c r="AA140" s="419" t="s">
        <v>0</v>
      </c>
      <c r="AB140" s="421" t="s">
        <v>352</v>
      </c>
      <c r="AC140" s="186">
        <v>0</v>
      </c>
      <c r="AD140" s="419" t="s">
        <v>365</v>
      </c>
      <c r="AE140" s="419" t="s">
        <v>0</v>
      </c>
      <c r="AF140" s="420">
        <v>6.1099537037037042E-2</v>
      </c>
      <c r="AG140" s="186">
        <v>489.12421293646258</v>
      </c>
      <c r="AH140" s="419"/>
      <c r="AI140" s="419"/>
      <c r="AJ140" s="421"/>
      <c r="AK140" s="186"/>
      <c r="AL140" s="232"/>
      <c r="AM140" s="232"/>
      <c r="AN140" s="425"/>
      <c r="AO140" s="427"/>
      <c r="AP140" s="232"/>
      <c r="AQ140" s="232"/>
      <c r="AR140" s="425"/>
      <c r="AS140" s="427"/>
      <c r="AT140" s="232" t="s">
        <v>698</v>
      </c>
      <c r="AU140" s="232" t="s">
        <v>0</v>
      </c>
      <c r="AV140" s="425" t="s">
        <v>352</v>
      </c>
      <c r="AW140" s="186">
        <v>0</v>
      </c>
      <c r="AX140" s="281"/>
      <c r="AY140" s="281"/>
      <c r="AZ140" s="225"/>
      <c r="BA140" s="80"/>
      <c r="BB140" s="284"/>
      <c r="BC140" s="284"/>
      <c r="BD140" s="300"/>
      <c r="BE140" s="80"/>
      <c r="BF140" s="298"/>
      <c r="BG140" s="298"/>
      <c r="BH140" s="301"/>
      <c r="BI140" s="80"/>
      <c r="BJ140" s="298"/>
      <c r="BK140" s="298"/>
      <c r="BL140" s="300"/>
      <c r="BM140" s="235"/>
      <c r="BN140" s="281"/>
      <c r="BO140" s="281"/>
      <c r="BP140" s="225"/>
      <c r="BQ140" s="80"/>
      <c r="BR140" s="281"/>
      <c r="BS140" s="281"/>
      <c r="BT140" s="225"/>
      <c r="BU140" s="80"/>
      <c r="BV140" s="281"/>
      <c r="BW140" s="281"/>
      <c r="BX140" s="227"/>
      <c r="BY140" s="80"/>
      <c r="BZ140" s="298"/>
      <c r="CA140" s="298"/>
      <c r="CB140" s="300"/>
      <c r="CC140" s="80"/>
      <c r="CD140" s="281"/>
      <c r="CE140" s="281"/>
      <c r="CF140" s="225"/>
      <c r="CG140" s="80"/>
      <c r="CK140" s="80"/>
      <c r="CO140" s="80"/>
      <c r="CP140" s="281"/>
      <c r="CQ140" s="281"/>
      <c r="CR140" s="225"/>
      <c r="CS140" s="80"/>
      <c r="CT140" s="281"/>
      <c r="CU140" s="281"/>
      <c r="CV140" s="227"/>
      <c r="CW140" s="80"/>
      <c r="CX140" s="281"/>
      <c r="CY140" s="281"/>
      <c r="CZ140" s="227"/>
      <c r="DA140" s="80"/>
    </row>
    <row r="141" spans="1:113" x14ac:dyDescent="0.2">
      <c r="A141" s="207">
        <v>127</v>
      </c>
      <c r="B141" s="208" t="s">
        <v>349</v>
      </c>
      <c r="C141" s="108" t="s">
        <v>9</v>
      </c>
      <c r="D141" s="108" t="s">
        <v>46</v>
      </c>
      <c r="F141" s="561"/>
      <c r="G141" s="209">
        <v>484.31931575196006</v>
      </c>
      <c r="H141" s="210">
        <v>484.31931575196006</v>
      </c>
      <c r="I141" s="211">
        <v>1</v>
      </c>
      <c r="J141" s="282" t="s">
        <v>289</v>
      </c>
      <c r="K141" s="281" t="s">
        <v>0</v>
      </c>
      <c r="L141" s="216">
        <v>4.9224537037037032E-2</v>
      </c>
      <c r="M141" s="186">
        <v>484.31931575196006</v>
      </c>
      <c r="N141" s="226"/>
      <c r="O141" s="226"/>
      <c r="P141" s="225"/>
      <c r="Q141" s="213"/>
      <c r="R141" s="199"/>
      <c r="S141" s="199"/>
      <c r="T141" s="199"/>
      <c r="U141" s="213"/>
      <c r="V141" s="282"/>
      <c r="W141" s="281"/>
      <c r="X141" s="227"/>
      <c r="Y141" s="80"/>
      <c r="Z141" s="226"/>
      <c r="AA141" s="226"/>
      <c r="AB141" s="227"/>
      <c r="AC141" s="80"/>
      <c r="AD141" s="226"/>
      <c r="AE141" s="226"/>
      <c r="AF141" s="227"/>
      <c r="AG141" s="80"/>
      <c r="AH141" s="226"/>
      <c r="AI141" s="226"/>
      <c r="AJ141" s="227"/>
      <c r="AK141" s="80"/>
      <c r="AL141" s="282"/>
      <c r="AM141" s="284"/>
      <c r="AN141" s="225"/>
      <c r="AO141" s="80"/>
      <c r="AP141" s="282"/>
      <c r="AQ141" s="281"/>
      <c r="AR141" s="283"/>
      <c r="AS141" s="80"/>
      <c r="AT141" s="281"/>
      <c r="AU141" s="281"/>
      <c r="AV141" s="225"/>
      <c r="AW141" s="80"/>
      <c r="AX141" s="281"/>
      <c r="AY141" s="281"/>
      <c r="AZ141" s="225"/>
      <c r="BA141" s="80"/>
      <c r="BB141" s="284"/>
      <c r="BC141" s="284"/>
      <c r="BD141" s="300"/>
      <c r="BE141" s="80"/>
      <c r="BF141" s="298"/>
      <c r="BG141" s="298"/>
      <c r="BH141" s="301"/>
      <c r="BI141" s="80"/>
      <c r="BJ141" s="298"/>
      <c r="BK141" s="298"/>
      <c r="BL141" s="300"/>
      <c r="BM141" s="235"/>
      <c r="BN141" s="281"/>
      <c r="BO141" s="281"/>
      <c r="BP141" s="225"/>
      <c r="BQ141" s="80"/>
      <c r="BR141" s="281"/>
      <c r="BS141" s="281"/>
      <c r="BT141" s="225"/>
      <c r="BU141" s="80"/>
      <c r="BV141" s="281"/>
      <c r="BW141" s="281"/>
      <c r="BX141" s="227"/>
      <c r="BY141" s="80"/>
      <c r="BZ141" s="298"/>
      <c r="CA141" s="298"/>
      <c r="CB141" s="300"/>
      <c r="CC141" s="80"/>
      <c r="CD141" s="281"/>
      <c r="CE141" s="281"/>
      <c r="CF141" s="225"/>
      <c r="CG141" s="80"/>
      <c r="CK141" s="80"/>
      <c r="CO141" s="80"/>
      <c r="CP141" s="281"/>
      <c r="CQ141" s="281"/>
      <c r="CR141" s="225"/>
      <c r="CS141" s="80"/>
      <c r="CT141" s="281"/>
      <c r="CU141" s="281"/>
      <c r="CV141" s="227"/>
      <c r="CW141" s="80"/>
      <c r="CX141" s="281"/>
      <c r="CY141" s="281"/>
      <c r="CZ141" s="227"/>
      <c r="DA141" s="80"/>
    </row>
    <row r="142" spans="1:113" x14ac:dyDescent="0.2">
      <c r="A142" s="207">
        <v>129</v>
      </c>
      <c r="B142" s="7" t="s">
        <v>725</v>
      </c>
      <c r="C142" s="108" t="s">
        <v>128</v>
      </c>
      <c r="D142" s="108" t="s">
        <v>726</v>
      </c>
      <c r="F142" s="561"/>
      <c r="G142" s="209">
        <v>445.72169914188396</v>
      </c>
      <c r="H142" s="210">
        <v>445.72169914188396</v>
      </c>
      <c r="I142" s="211">
        <v>2</v>
      </c>
      <c r="M142" s="197"/>
      <c r="Q142" s="213"/>
      <c r="R142" s="199"/>
      <c r="S142" s="199"/>
      <c r="T142" s="199"/>
      <c r="U142" s="213"/>
      <c r="V142" s="282"/>
      <c r="W142" s="281"/>
      <c r="X142" s="227"/>
      <c r="Y142" s="80"/>
      <c r="AC142" s="197"/>
      <c r="AG142" s="197"/>
      <c r="AK142" s="197"/>
      <c r="AO142" s="197"/>
      <c r="AS142" s="197"/>
      <c r="AW142" s="221"/>
      <c r="BA142" s="80"/>
      <c r="BB142" s="284"/>
      <c r="BC142" s="284"/>
      <c r="BD142" s="300"/>
      <c r="BE142" s="80"/>
      <c r="BF142" s="298"/>
      <c r="BG142" s="298"/>
      <c r="BH142" s="301"/>
      <c r="BI142" s="80"/>
      <c r="BM142" s="235"/>
      <c r="BN142" s="281"/>
      <c r="BO142" s="281"/>
      <c r="BP142" s="225"/>
      <c r="BQ142" s="80"/>
      <c r="BR142" s="281"/>
      <c r="BS142" s="281"/>
      <c r="BT142" s="225"/>
      <c r="BU142" s="80"/>
      <c r="BV142" s="281"/>
      <c r="BW142" s="281"/>
      <c r="BX142" s="227"/>
      <c r="BY142" s="80"/>
      <c r="BZ142" s="425" t="s">
        <v>728</v>
      </c>
      <c r="CA142" s="232" t="s">
        <v>0</v>
      </c>
      <c r="CB142" s="422">
        <v>4.3668981481481482E-2</v>
      </c>
      <c r="CC142" s="186">
        <v>100.20140986908355</v>
      </c>
      <c r="CD142" s="425" t="s">
        <v>728</v>
      </c>
      <c r="CE142" s="232" t="s">
        <v>0</v>
      </c>
      <c r="CF142" s="424">
        <v>4.7662037037037037E-2</v>
      </c>
      <c r="CG142" s="192">
        <v>345.52028927280043</v>
      </c>
      <c r="CK142" s="80"/>
      <c r="CO142" s="80"/>
      <c r="CP142" s="281"/>
      <c r="CQ142" s="281"/>
      <c r="CR142" s="225"/>
      <c r="CS142" s="80"/>
      <c r="CT142" s="281"/>
      <c r="CU142" s="281"/>
      <c r="CV142" s="227"/>
      <c r="CW142" s="80"/>
      <c r="CX142" s="281"/>
      <c r="CY142" s="281"/>
      <c r="CZ142" s="227"/>
      <c r="DA142" s="80"/>
    </row>
    <row r="143" spans="1:113" x14ac:dyDescent="0.2">
      <c r="A143" s="207">
        <v>130</v>
      </c>
      <c r="B143" s="20" t="s">
        <v>574</v>
      </c>
      <c r="C143" s="370" t="s">
        <v>9</v>
      </c>
      <c r="D143" s="371" t="s">
        <v>575</v>
      </c>
      <c r="E143" s="367"/>
      <c r="F143" s="561"/>
      <c r="G143" s="209">
        <v>375.03436898542765</v>
      </c>
      <c r="H143" s="210">
        <v>375.03436898542765</v>
      </c>
      <c r="I143" s="211">
        <v>1</v>
      </c>
      <c r="J143" s="199"/>
      <c r="K143" s="199"/>
      <c r="L143" s="199"/>
      <c r="M143" s="213"/>
      <c r="N143" s="199"/>
      <c r="O143" s="199"/>
      <c r="P143" s="199"/>
      <c r="Q143" s="213"/>
      <c r="R143" s="199"/>
      <c r="S143" s="199"/>
      <c r="T143" s="199"/>
      <c r="U143" s="213"/>
      <c r="V143" s="282"/>
      <c r="W143" s="281"/>
      <c r="X143" s="227"/>
      <c r="Y143" s="80"/>
      <c r="Z143" s="419"/>
      <c r="AA143" s="419"/>
      <c r="AB143" s="421"/>
      <c r="AC143" s="186"/>
      <c r="AD143" s="419"/>
      <c r="AE143" s="419"/>
      <c r="AF143" s="421"/>
      <c r="AG143" s="426"/>
      <c r="AH143" s="419" t="s">
        <v>365</v>
      </c>
      <c r="AI143" s="419" t="s">
        <v>0</v>
      </c>
      <c r="AJ143" s="420">
        <v>6.8402777777777771E-2</v>
      </c>
      <c r="AK143" s="186">
        <v>375.03436898542765</v>
      </c>
      <c r="AL143" s="282"/>
      <c r="AM143" s="284"/>
      <c r="AN143" s="225"/>
      <c r="AO143" s="80"/>
      <c r="AP143" s="282"/>
      <c r="AQ143" s="281"/>
      <c r="AR143" s="283"/>
      <c r="AS143" s="80"/>
      <c r="AT143" s="281"/>
      <c r="AU143" s="281"/>
      <c r="AV143" s="225"/>
      <c r="AW143" s="80"/>
      <c r="AX143" s="281"/>
      <c r="AY143" s="281"/>
      <c r="AZ143" s="225"/>
      <c r="BA143" s="80"/>
      <c r="BB143" s="284"/>
      <c r="BC143" s="284"/>
      <c r="BD143" s="300"/>
      <c r="BE143" s="80"/>
      <c r="BF143" s="298"/>
      <c r="BG143" s="298"/>
      <c r="BH143" s="301"/>
      <c r="BI143" s="80"/>
      <c r="BJ143" s="298"/>
      <c r="BK143" s="298"/>
      <c r="BL143" s="300"/>
      <c r="BM143" s="235"/>
      <c r="BN143" s="281"/>
      <c r="BO143" s="281"/>
      <c r="BP143" s="225"/>
      <c r="BQ143" s="80"/>
      <c r="BR143" s="281"/>
      <c r="BS143" s="281"/>
      <c r="BT143" s="225"/>
      <c r="BU143" s="80"/>
      <c r="BV143" s="281"/>
      <c r="BW143" s="281"/>
      <c r="BX143" s="227"/>
      <c r="BY143" s="80"/>
      <c r="BZ143" s="298"/>
      <c r="CA143" s="298"/>
      <c r="CB143" s="300"/>
      <c r="CC143" s="80"/>
      <c r="CD143" s="281"/>
      <c r="CE143" s="281"/>
      <c r="CF143" s="225"/>
      <c r="CG143" s="80"/>
      <c r="CK143" s="80"/>
      <c r="CO143" s="80"/>
      <c r="CP143" s="281"/>
      <c r="CQ143" s="281"/>
      <c r="CR143" s="225"/>
      <c r="CS143" s="80"/>
      <c r="CT143" s="281"/>
      <c r="CU143" s="281"/>
      <c r="CV143" s="227"/>
      <c r="CW143" s="80"/>
      <c r="CX143" s="281"/>
      <c r="CY143" s="281"/>
      <c r="CZ143" s="227"/>
      <c r="DA143" s="80"/>
    </row>
    <row r="144" spans="1:113" x14ac:dyDescent="0.2">
      <c r="A144" s="207">
        <v>131</v>
      </c>
      <c r="B144" s="7" t="s">
        <v>712</v>
      </c>
      <c r="C144" s="108" t="s">
        <v>92</v>
      </c>
      <c r="D144" s="108" t="s">
        <v>713</v>
      </c>
      <c r="E144" s="399"/>
      <c r="F144" s="561"/>
      <c r="G144" s="209">
        <v>367.85856572388951</v>
      </c>
      <c r="H144" s="210">
        <v>367.85856572388951</v>
      </c>
      <c r="I144" s="211">
        <v>4</v>
      </c>
      <c r="J144" s="223"/>
      <c r="K144" s="223"/>
      <c r="L144" s="429"/>
      <c r="M144" s="186"/>
      <c r="N144" s="284"/>
      <c r="O144" s="298"/>
      <c r="P144" s="300"/>
      <c r="Q144" s="213"/>
      <c r="R144" s="199"/>
      <c r="S144" s="199"/>
      <c r="T144" s="199"/>
      <c r="U144" s="213"/>
      <c r="V144" s="282"/>
      <c r="W144" s="281"/>
      <c r="X144" s="227"/>
      <c r="Y144" s="80"/>
      <c r="Z144" s="288"/>
      <c r="AA144" s="288"/>
      <c r="AB144" s="300"/>
      <c r="AC144" s="80"/>
      <c r="AD144" s="288"/>
      <c r="AE144" s="288"/>
      <c r="AF144" s="300"/>
      <c r="AG144" s="80"/>
      <c r="AH144" s="288"/>
      <c r="AI144" s="288"/>
      <c r="AJ144" s="300"/>
      <c r="AK144" s="80"/>
      <c r="AL144" s="284"/>
      <c r="AM144" s="284"/>
      <c r="AN144" s="300"/>
      <c r="AO144" s="80"/>
      <c r="AP144" s="284"/>
      <c r="AQ144" s="286"/>
      <c r="AR144" s="300"/>
      <c r="AS144" s="80"/>
      <c r="AT144" s="284"/>
      <c r="AU144" s="284"/>
      <c r="AV144" s="300"/>
      <c r="AW144" s="80"/>
      <c r="AX144" s="284"/>
      <c r="AY144" s="284"/>
      <c r="AZ144" s="301"/>
      <c r="BA144" s="80"/>
      <c r="BB144" s="284"/>
      <c r="BC144" s="284"/>
      <c r="BD144" s="300"/>
      <c r="BE144" s="80"/>
      <c r="BF144" s="298"/>
      <c r="BG144" s="298"/>
      <c r="BH144" s="301"/>
      <c r="BI144" s="80"/>
      <c r="BJ144" s="232" t="s">
        <v>711</v>
      </c>
      <c r="BK144" s="232" t="s">
        <v>1</v>
      </c>
      <c r="BL144" s="422">
        <v>5.3622685185185183E-2</v>
      </c>
      <c r="BM144" s="186">
        <v>10</v>
      </c>
      <c r="BN144" s="232" t="s">
        <v>711</v>
      </c>
      <c r="BO144" s="232" t="s">
        <v>1</v>
      </c>
      <c r="BP144" s="422">
        <v>7.4340277777777783E-2</v>
      </c>
      <c r="BQ144" s="186">
        <v>139.3973848777712</v>
      </c>
      <c r="BR144" s="232" t="s">
        <v>711</v>
      </c>
      <c r="BS144" s="232" t="s">
        <v>1</v>
      </c>
      <c r="BT144" s="422">
        <v>0.10089120370370371</v>
      </c>
      <c r="BU144" s="186">
        <v>10</v>
      </c>
      <c r="BV144" s="232" t="s">
        <v>711</v>
      </c>
      <c r="BW144" s="232" t="s">
        <v>1</v>
      </c>
      <c r="BX144" s="422">
        <v>8.6608796296296295E-2</v>
      </c>
      <c r="BY144" s="186">
        <v>208.46118084611831</v>
      </c>
      <c r="BZ144" s="298"/>
      <c r="CA144" s="298"/>
      <c r="CB144" s="300"/>
      <c r="CC144" s="80"/>
      <c r="CD144" s="281"/>
      <c r="CE144" s="281"/>
      <c r="CF144" s="225"/>
      <c r="CG144" s="80"/>
      <c r="CK144" s="80"/>
      <c r="CO144" s="80"/>
      <c r="CP144" s="281"/>
      <c r="CQ144" s="281"/>
      <c r="CR144" s="225"/>
      <c r="CS144" s="80"/>
      <c r="CT144" s="281"/>
      <c r="CU144" s="281"/>
      <c r="CV144" s="227"/>
      <c r="CW144" s="80"/>
      <c r="CX144" s="281"/>
      <c r="CY144" s="281"/>
      <c r="CZ144" s="227"/>
      <c r="DA144" s="80"/>
    </row>
    <row r="145" spans="1:105" x14ac:dyDescent="0.2">
      <c r="A145" s="207">
        <v>132</v>
      </c>
      <c r="B145" s="20" t="s">
        <v>359</v>
      </c>
      <c r="C145" s="370" t="s">
        <v>9</v>
      </c>
      <c r="D145" s="371" t="s">
        <v>364</v>
      </c>
      <c r="E145" s="367"/>
      <c r="F145" s="561"/>
      <c r="G145" s="209">
        <v>256.03274226896548</v>
      </c>
      <c r="H145" s="210">
        <v>256.03274226896548</v>
      </c>
      <c r="I145" s="211">
        <v>4</v>
      </c>
      <c r="J145" s="199"/>
      <c r="K145" s="199"/>
      <c r="L145" s="199"/>
      <c r="M145" s="213"/>
      <c r="N145" s="199"/>
      <c r="O145" s="199"/>
      <c r="P145" s="199"/>
      <c r="Q145" s="213"/>
      <c r="R145" s="199"/>
      <c r="S145" s="199"/>
      <c r="T145" s="199"/>
      <c r="U145" s="213"/>
      <c r="V145" s="282"/>
      <c r="W145" s="281"/>
      <c r="X145" s="227"/>
      <c r="Y145" s="80"/>
      <c r="Z145" s="419" t="s">
        <v>562</v>
      </c>
      <c r="AA145" s="419" t="s">
        <v>1</v>
      </c>
      <c r="AB145" s="421" t="s">
        <v>352</v>
      </c>
      <c r="AC145" s="186">
        <v>0</v>
      </c>
      <c r="AD145" s="419" t="s">
        <v>562</v>
      </c>
      <c r="AE145" s="419" t="s">
        <v>1</v>
      </c>
      <c r="AF145" s="421" t="s">
        <v>352</v>
      </c>
      <c r="AG145" s="186">
        <v>0</v>
      </c>
      <c r="AH145" s="419" t="s">
        <v>562</v>
      </c>
      <c r="AI145" s="419" t="s">
        <v>1</v>
      </c>
      <c r="AJ145" s="420">
        <v>6.3703703703703707E-2</v>
      </c>
      <c r="AK145" s="186">
        <v>190.07364713416558</v>
      </c>
      <c r="AL145" s="232"/>
      <c r="AM145" s="232"/>
      <c r="AN145" s="425"/>
      <c r="AO145" s="427"/>
      <c r="AP145" s="232"/>
      <c r="AQ145" s="232"/>
      <c r="AR145" s="425"/>
      <c r="AS145" s="427"/>
      <c r="AT145" s="232" t="s">
        <v>698</v>
      </c>
      <c r="AU145" s="232" t="s">
        <v>0</v>
      </c>
      <c r="AV145" s="422">
        <v>0.1449189814814815</v>
      </c>
      <c r="AW145" s="186">
        <v>65.959095134799895</v>
      </c>
      <c r="AX145" s="281"/>
      <c r="AY145" s="281"/>
      <c r="AZ145" s="225"/>
      <c r="BA145" s="80"/>
      <c r="BB145" s="284"/>
      <c r="BC145" s="284"/>
      <c r="BD145" s="300"/>
      <c r="BE145" s="80"/>
      <c r="BF145" s="298"/>
      <c r="BG145" s="298"/>
      <c r="BH145" s="301"/>
      <c r="BI145" s="80"/>
      <c r="BJ145" s="298"/>
      <c r="BK145" s="298"/>
      <c r="BL145" s="300"/>
      <c r="BM145" s="235"/>
      <c r="BN145" s="281"/>
      <c r="BO145" s="281"/>
      <c r="BP145" s="225"/>
      <c r="BQ145" s="80"/>
      <c r="BR145" s="281"/>
      <c r="BS145" s="281"/>
      <c r="BT145" s="225"/>
      <c r="BU145" s="80"/>
      <c r="BV145" s="281"/>
      <c r="BW145" s="281"/>
      <c r="BX145" s="227"/>
      <c r="BY145" s="80"/>
      <c r="BZ145" s="298"/>
      <c r="CA145" s="298"/>
      <c r="CB145" s="300"/>
      <c r="CC145" s="80"/>
      <c r="CD145" s="281"/>
      <c r="CE145" s="281"/>
      <c r="CF145" s="225"/>
      <c r="CG145" s="80"/>
      <c r="CK145" s="80"/>
      <c r="CO145" s="80"/>
      <c r="CP145" s="281"/>
      <c r="CQ145" s="281"/>
      <c r="CR145" s="225"/>
      <c r="CS145" s="80"/>
      <c r="CT145" s="281"/>
      <c r="CU145" s="281"/>
      <c r="CV145" s="227"/>
      <c r="CW145" s="80"/>
      <c r="CX145" s="281"/>
      <c r="CY145" s="281"/>
      <c r="CZ145" s="227"/>
      <c r="DA145" s="80"/>
    </row>
    <row r="146" spans="1:105" x14ac:dyDescent="0.2">
      <c r="A146" s="207">
        <v>133</v>
      </c>
      <c r="B146" s="7" t="s">
        <v>709</v>
      </c>
      <c r="C146" s="108" t="s">
        <v>9</v>
      </c>
      <c r="D146" s="108" t="s">
        <v>232</v>
      </c>
      <c r="E146" s="200" t="s">
        <v>363</v>
      </c>
      <c r="F146" s="561"/>
      <c r="G146" s="209">
        <v>252.19114219114215</v>
      </c>
      <c r="H146" s="210">
        <v>252.19114219114215</v>
      </c>
      <c r="I146" s="211">
        <v>2</v>
      </c>
      <c r="M146" s="197"/>
      <c r="Q146" s="213"/>
      <c r="R146" s="199"/>
      <c r="S146" s="199"/>
      <c r="T146" s="199"/>
      <c r="U146" s="213"/>
      <c r="V146" s="282"/>
      <c r="W146" s="281"/>
      <c r="X146" s="227"/>
      <c r="Y146" s="80"/>
      <c r="AC146" s="197"/>
      <c r="AG146" s="197"/>
      <c r="AK146" s="197"/>
      <c r="AO146" s="197"/>
      <c r="AS146" s="197"/>
      <c r="AW146" s="221"/>
      <c r="BA146" s="80"/>
      <c r="BB146" s="284"/>
      <c r="BC146" s="284"/>
      <c r="BD146" s="300"/>
      <c r="BE146" s="80"/>
      <c r="BF146" s="298"/>
      <c r="BG146" s="298"/>
      <c r="BH146" s="301"/>
      <c r="BI146" s="80"/>
      <c r="BJ146" s="232" t="s">
        <v>708</v>
      </c>
      <c r="BK146" s="232" t="s">
        <v>155</v>
      </c>
      <c r="BL146" s="422">
        <v>5.7141203703703708E-2</v>
      </c>
      <c r="BM146" s="186">
        <v>10</v>
      </c>
      <c r="BN146" s="232" t="s">
        <v>708</v>
      </c>
      <c r="BO146" s="232" t="s">
        <v>155</v>
      </c>
      <c r="BP146" s="422">
        <v>5.7488425925925929E-2</v>
      </c>
      <c r="BQ146" s="186">
        <v>242.19114219114215</v>
      </c>
      <c r="BR146" s="232"/>
      <c r="BS146" s="232"/>
      <c r="BT146" s="425"/>
      <c r="BU146" s="186"/>
      <c r="BV146" s="232"/>
      <c r="BW146" s="232"/>
      <c r="BX146" s="425"/>
      <c r="BY146" s="186"/>
      <c r="BZ146" s="298"/>
      <c r="CA146" s="298"/>
      <c r="CB146" s="300"/>
      <c r="CC146" s="80"/>
      <c r="CD146" s="281"/>
      <c r="CE146" s="281"/>
      <c r="CF146" s="225"/>
      <c r="CG146" s="80"/>
      <c r="CK146" s="80"/>
      <c r="CO146" s="80"/>
      <c r="CP146" s="281"/>
      <c r="CQ146" s="281"/>
      <c r="CR146" s="225"/>
      <c r="CS146" s="80"/>
      <c r="CT146" s="281"/>
      <c r="CU146" s="281"/>
      <c r="CV146" s="227"/>
      <c r="CW146" s="80"/>
      <c r="CX146" s="281"/>
      <c r="CY146" s="281"/>
      <c r="CZ146" s="227"/>
      <c r="DA146" s="80"/>
    </row>
    <row r="147" spans="1:105" x14ac:dyDescent="0.2">
      <c r="A147" s="207">
        <v>134</v>
      </c>
      <c r="B147" s="20" t="s">
        <v>558</v>
      </c>
      <c r="C147" s="370" t="s">
        <v>9</v>
      </c>
      <c r="D147" s="371" t="s">
        <v>559</v>
      </c>
      <c r="E147" s="222" t="s">
        <v>363</v>
      </c>
      <c r="F147" s="561"/>
      <c r="G147" s="209">
        <v>190.70303917978742</v>
      </c>
      <c r="H147" s="210">
        <v>190.70303917978742</v>
      </c>
      <c r="I147" s="211">
        <v>3</v>
      </c>
      <c r="J147" s="199"/>
      <c r="K147" s="199"/>
      <c r="L147" s="199"/>
      <c r="M147" s="213"/>
      <c r="N147" s="199"/>
      <c r="O147" s="199"/>
      <c r="P147" s="199"/>
      <c r="Q147" s="213"/>
      <c r="R147" s="199"/>
      <c r="S147" s="199"/>
      <c r="T147" s="199"/>
      <c r="U147" s="213"/>
      <c r="V147" s="282"/>
      <c r="W147" s="281"/>
      <c r="X147" s="227"/>
      <c r="Y147" s="80"/>
      <c r="Z147" s="419" t="s">
        <v>220</v>
      </c>
      <c r="AA147" s="419" t="s">
        <v>155</v>
      </c>
      <c r="AB147" s="420">
        <v>3.3993055555555561E-2</v>
      </c>
      <c r="AC147" s="186">
        <v>10</v>
      </c>
      <c r="AD147" s="419" t="s">
        <v>220</v>
      </c>
      <c r="AE147" s="419" t="s">
        <v>155</v>
      </c>
      <c r="AF147" s="420">
        <v>5.5057870370370375E-2</v>
      </c>
      <c r="AG147" s="186">
        <v>180.70303917978742</v>
      </c>
      <c r="AH147" s="419" t="s">
        <v>220</v>
      </c>
      <c r="AI147" s="419" t="s">
        <v>155</v>
      </c>
      <c r="AJ147" s="421" t="s">
        <v>352</v>
      </c>
      <c r="AK147" s="186">
        <v>0</v>
      </c>
      <c r="AL147" s="282"/>
      <c r="AM147" s="284"/>
      <c r="AN147" s="225"/>
      <c r="AO147" s="80"/>
      <c r="AP147" s="282"/>
      <c r="AQ147" s="281"/>
      <c r="AR147" s="283"/>
      <c r="AS147" s="80"/>
      <c r="AT147" s="281"/>
      <c r="AU147" s="281"/>
      <c r="AV147" s="225"/>
      <c r="AW147" s="80"/>
      <c r="AX147" s="281"/>
      <c r="AY147" s="281"/>
      <c r="AZ147" s="225"/>
      <c r="BA147" s="80"/>
      <c r="BB147" s="284"/>
      <c r="BC147" s="284"/>
      <c r="BD147" s="300"/>
      <c r="BE147" s="80"/>
      <c r="BF147" s="298"/>
      <c r="BG147" s="298"/>
      <c r="BH147" s="301"/>
      <c r="BI147" s="80"/>
      <c r="BJ147" s="298"/>
      <c r="BK147" s="298"/>
      <c r="BL147" s="300"/>
      <c r="BM147" s="235"/>
      <c r="BN147" s="281"/>
      <c r="BO147" s="281"/>
      <c r="BP147" s="225"/>
      <c r="BQ147" s="80"/>
      <c r="BR147" s="281"/>
      <c r="BS147" s="281"/>
      <c r="BT147" s="225"/>
      <c r="BU147" s="80"/>
      <c r="BV147" s="281"/>
      <c r="BW147" s="281"/>
      <c r="BX147" s="227"/>
      <c r="BY147" s="80"/>
      <c r="BZ147" s="298"/>
      <c r="CA147" s="298"/>
      <c r="CB147" s="300"/>
      <c r="CC147" s="80"/>
      <c r="CD147" s="281"/>
      <c r="CE147" s="281"/>
      <c r="CF147" s="225"/>
      <c r="CG147" s="80"/>
      <c r="CK147" s="80"/>
      <c r="CO147" s="80"/>
      <c r="CP147" s="281"/>
      <c r="CQ147" s="281"/>
      <c r="CR147" s="225"/>
      <c r="CS147" s="80"/>
      <c r="CT147" s="281"/>
      <c r="CU147" s="281"/>
      <c r="CV147" s="227"/>
      <c r="CW147" s="80"/>
      <c r="CX147" s="281"/>
      <c r="CY147" s="281"/>
      <c r="CZ147" s="227"/>
      <c r="DA147" s="80"/>
    </row>
    <row r="148" spans="1:105" x14ac:dyDescent="0.2">
      <c r="A148" s="207">
        <v>135</v>
      </c>
      <c r="B148" s="20" t="s">
        <v>391</v>
      </c>
      <c r="C148" s="370" t="s">
        <v>9</v>
      </c>
      <c r="D148" s="371" t="s">
        <v>16</v>
      </c>
      <c r="E148" s="200" t="s">
        <v>353</v>
      </c>
      <c r="F148" s="561"/>
      <c r="G148" s="209">
        <v>30</v>
      </c>
      <c r="H148" s="210">
        <v>30</v>
      </c>
      <c r="I148" s="211">
        <v>5</v>
      </c>
      <c r="J148" s="199"/>
      <c r="K148" s="199"/>
      <c r="L148" s="199"/>
      <c r="M148" s="213"/>
      <c r="N148" s="199"/>
      <c r="O148" s="199"/>
      <c r="P148" s="199"/>
      <c r="Q148" s="213"/>
      <c r="R148" s="199"/>
      <c r="S148" s="199"/>
      <c r="T148" s="199"/>
      <c r="U148" s="213"/>
      <c r="V148" s="282"/>
      <c r="W148" s="281"/>
      <c r="X148" s="227"/>
      <c r="Y148" s="80"/>
      <c r="Z148" s="232"/>
      <c r="AA148" s="232"/>
      <c r="AB148" s="420"/>
      <c r="AC148" s="445"/>
      <c r="AD148" s="232" t="s">
        <v>213</v>
      </c>
      <c r="AE148" s="232" t="s">
        <v>169</v>
      </c>
      <c r="AF148" s="420">
        <v>9.9861111111111109E-2</v>
      </c>
      <c r="AG148" s="186">
        <v>10</v>
      </c>
      <c r="AH148" s="232" t="s">
        <v>213</v>
      </c>
      <c r="AI148" s="232" t="s">
        <v>169</v>
      </c>
      <c r="AJ148" s="421" t="s">
        <v>352</v>
      </c>
      <c r="AK148" s="186">
        <v>0</v>
      </c>
      <c r="AL148" s="232" t="s">
        <v>390</v>
      </c>
      <c r="AM148" s="232" t="s">
        <v>170</v>
      </c>
      <c r="AN148" s="422">
        <v>5.7175925925925929E-2</v>
      </c>
      <c r="AO148" s="186">
        <v>10</v>
      </c>
      <c r="AP148" s="232"/>
      <c r="AQ148" s="232"/>
      <c r="AR148" s="425"/>
      <c r="AS148" s="427"/>
      <c r="AT148" s="232" t="s">
        <v>390</v>
      </c>
      <c r="AU148" s="232" t="s">
        <v>170</v>
      </c>
      <c r="AV148" s="422">
        <v>0.10560185185185185</v>
      </c>
      <c r="AW148" s="186">
        <v>10</v>
      </c>
      <c r="AX148" s="281"/>
      <c r="AY148" s="281"/>
      <c r="AZ148" s="225"/>
      <c r="BA148" s="80"/>
      <c r="BB148" s="284"/>
      <c r="BC148" s="284"/>
      <c r="BD148" s="300"/>
      <c r="BE148" s="80"/>
      <c r="BF148" s="298"/>
      <c r="BG148" s="298"/>
      <c r="BH148" s="301"/>
      <c r="BI148" s="80"/>
      <c r="BJ148" s="232"/>
      <c r="BK148" s="232"/>
      <c r="BL148" s="425"/>
      <c r="BM148" s="427"/>
      <c r="BN148" s="232"/>
      <c r="BO148" s="232"/>
      <c r="BP148" s="425"/>
      <c r="BQ148" s="427"/>
      <c r="BR148" s="232" t="s">
        <v>706</v>
      </c>
      <c r="BS148" s="232" t="s">
        <v>155</v>
      </c>
      <c r="BT148" s="425" t="s">
        <v>352</v>
      </c>
      <c r="BU148" s="427">
        <v>0</v>
      </c>
      <c r="BV148" s="232"/>
      <c r="BW148" s="281"/>
      <c r="BX148" s="227"/>
      <c r="BY148" s="80"/>
      <c r="BZ148" s="298"/>
      <c r="CA148" s="298"/>
      <c r="CB148" s="300"/>
      <c r="CC148" s="80"/>
      <c r="CD148" s="281"/>
      <c r="CE148" s="281"/>
      <c r="CF148" s="225"/>
      <c r="CG148" s="80"/>
      <c r="CK148" s="80"/>
      <c r="CO148" s="80"/>
      <c r="CP148" s="281"/>
      <c r="CQ148" s="281"/>
      <c r="CR148" s="225"/>
      <c r="CS148" s="80"/>
      <c r="CT148" s="281"/>
      <c r="CU148" s="281"/>
      <c r="CV148" s="227"/>
      <c r="CW148" s="80"/>
      <c r="CX148" s="281"/>
      <c r="CY148" s="281"/>
      <c r="CZ148" s="227"/>
      <c r="DA148" s="80"/>
    </row>
    <row r="149" spans="1:105" x14ac:dyDescent="0.2">
      <c r="A149" s="207">
        <v>136</v>
      </c>
      <c r="B149" s="7" t="s">
        <v>727</v>
      </c>
      <c r="C149" s="108" t="s">
        <v>9</v>
      </c>
      <c r="D149" s="108" t="s">
        <v>232</v>
      </c>
      <c r="F149" s="561"/>
      <c r="G149" s="209">
        <v>20</v>
      </c>
      <c r="H149" s="210">
        <v>20</v>
      </c>
      <c r="I149" s="211">
        <v>2</v>
      </c>
      <c r="M149" s="197"/>
      <c r="Q149" s="213"/>
      <c r="R149" s="199"/>
      <c r="S149" s="199"/>
      <c r="T149" s="199"/>
      <c r="U149" s="213"/>
      <c r="V149" s="282"/>
      <c r="W149" s="281"/>
      <c r="X149" s="227"/>
      <c r="Y149" s="80"/>
      <c r="AC149" s="197"/>
      <c r="AG149" s="197"/>
      <c r="AK149" s="197"/>
      <c r="AO149" s="197"/>
      <c r="AS149" s="197"/>
      <c r="AW149" s="221"/>
      <c r="BA149" s="80"/>
      <c r="BB149" s="284"/>
      <c r="BC149" s="284"/>
      <c r="BD149" s="300"/>
      <c r="BE149" s="80"/>
      <c r="BF149" s="298"/>
      <c r="BG149" s="298"/>
      <c r="BH149" s="301"/>
      <c r="BI149" s="80"/>
      <c r="BM149" s="235"/>
      <c r="BN149" s="281"/>
      <c r="BO149" s="281"/>
      <c r="BP149" s="225"/>
      <c r="BQ149" s="80"/>
      <c r="BR149" s="281"/>
      <c r="BS149" s="281"/>
      <c r="BT149" s="225"/>
      <c r="BU149" s="80"/>
      <c r="BV149" s="281"/>
      <c r="BW149" s="281"/>
      <c r="BX149" s="227"/>
      <c r="BY149" s="80"/>
      <c r="BZ149" s="425" t="s">
        <v>728</v>
      </c>
      <c r="CA149" s="232" t="s">
        <v>0</v>
      </c>
      <c r="CB149" s="422">
        <v>4.9224537037037032E-2</v>
      </c>
      <c r="CC149" s="186">
        <v>10</v>
      </c>
      <c r="CD149" s="425" t="s">
        <v>728</v>
      </c>
      <c r="CE149" s="232" t="s">
        <v>0</v>
      </c>
      <c r="CF149" s="424">
        <v>6.4942129629629627E-2</v>
      </c>
      <c r="CG149" s="192">
        <v>10</v>
      </c>
      <c r="CK149" s="80"/>
      <c r="CO149" s="80"/>
      <c r="CP149" s="281"/>
      <c r="CQ149" s="281"/>
      <c r="CR149" s="225"/>
      <c r="CS149" s="80"/>
      <c r="CT149" s="281"/>
      <c r="CU149" s="281"/>
      <c r="CV149" s="227"/>
      <c r="CW149" s="80"/>
      <c r="CX149" s="281"/>
      <c r="CY149" s="281"/>
      <c r="CZ149" s="227"/>
      <c r="DA149" s="80"/>
    </row>
    <row r="150" spans="1:105" x14ac:dyDescent="0.2">
      <c r="A150" s="207">
        <v>137</v>
      </c>
      <c r="B150" s="218" t="s">
        <v>385</v>
      </c>
      <c r="C150" s="108" t="s">
        <v>9</v>
      </c>
      <c r="D150" s="108" t="s">
        <v>212</v>
      </c>
      <c r="E150" s="200" t="s">
        <v>363</v>
      </c>
      <c r="F150" s="561"/>
      <c r="G150" s="209">
        <v>10</v>
      </c>
      <c r="H150" s="210">
        <v>10</v>
      </c>
      <c r="I150" s="211">
        <v>1</v>
      </c>
      <c r="J150" s="284"/>
      <c r="K150" s="298"/>
      <c r="L150" s="299"/>
      <c r="M150" s="186"/>
      <c r="N150" s="284"/>
      <c r="O150" s="298"/>
      <c r="P150" s="300"/>
      <c r="Q150" s="213"/>
      <c r="R150" s="199"/>
      <c r="S150" s="199"/>
      <c r="T150" s="199"/>
      <c r="U150" s="213"/>
      <c r="V150" s="282"/>
      <c r="W150" s="281"/>
      <c r="X150" s="227"/>
      <c r="Y150" s="80"/>
      <c r="Z150" s="288"/>
      <c r="AA150" s="288"/>
      <c r="AB150" s="300"/>
      <c r="AC150" s="80"/>
      <c r="AD150" s="288"/>
      <c r="AE150" s="288"/>
      <c r="AF150" s="300"/>
      <c r="AG150" s="80"/>
      <c r="AH150" s="288"/>
      <c r="AI150" s="288"/>
      <c r="AJ150" s="300"/>
      <c r="AK150" s="80"/>
      <c r="AL150" s="232" t="s">
        <v>395</v>
      </c>
      <c r="AM150" s="232" t="s">
        <v>1</v>
      </c>
      <c r="AN150" s="422">
        <v>5.543981481481481E-2</v>
      </c>
      <c r="AO150" s="186">
        <v>10</v>
      </c>
      <c r="AP150" s="232"/>
      <c r="AQ150" s="232"/>
      <c r="AR150" s="425"/>
      <c r="AS150" s="427"/>
      <c r="AT150" s="232"/>
      <c r="AU150" s="281"/>
      <c r="AV150" s="225"/>
      <c r="AW150" s="80"/>
      <c r="AX150" s="298"/>
      <c r="AY150" s="298"/>
      <c r="AZ150" s="301"/>
      <c r="BA150" s="80"/>
      <c r="BB150" s="284"/>
      <c r="BC150" s="284"/>
      <c r="BD150" s="300"/>
      <c r="BE150" s="80"/>
      <c r="BF150" s="298"/>
      <c r="BG150" s="298"/>
      <c r="BH150" s="301"/>
      <c r="BI150" s="80"/>
      <c r="BJ150" s="298"/>
      <c r="BK150" s="298"/>
      <c r="BL150" s="300"/>
      <c r="BM150" s="235"/>
      <c r="BN150" s="281"/>
      <c r="BO150" s="281"/>
      <c r="BP150" s="225"/>
      <c r="BQ150" s="80"/>
      <c r="BR150" s="281"/>
      <c r="BS150" s="281"/>
      <c r="BT150" s="225"/>
      <c r="BU150" s="80"/>
      <c r="BV150" s="281"/>
      <c r="BW150" s="281"/>
      <c r="BX150" s="227"/>
      <c r="BY150" s="80"/>
      <c r="BZ150" s="298"/>
      <c r="CA150" s="298"/>
      <c r="CB150" s="300"/>
      <c r="CC150" s="80"/>
      <c r="CD150" s="281"/>
      <c r="CE150" s="281"/>
      <c r="CF150" s="225"/>
      <c r="CG150" s="80"/>
      <c r="CK150" s="80"/>
      <c r="CO150" s="80"/>
      <c r="CP150" s="281"/>
      <c r="CQ150" s="281"/>
      <c r="CR150" s="225"/>
      <c r="CS150" s="80"/>
      <c r="CT150" s="281"/>
      <c r="CU150" s="281"/>
      <c r="CV150" s="227"/>
      <c r="CW150" s="80"/>
      <c r="CX150" s="281"/>
      <c r="CY150" s="281"/>
      <c r="CZ150" s="227"/>
      <c r="DA150" s="80"/>
    </row>
    <row r="151" spans="1:105" x14ac:dyDescent="0.2">
      <c r="A151" s="207">
        <v>137</v>
      </c>
      <c r="B151" s="7" t="s">
        <v>769</v>
      </c>
      <c r="C151" s="108" t="s">
        <v>9</v>
      </c>
      <c r="D151" s="108" t="s">
        <v>770</v>
      </c>
      <c r="E151" s="200" t="s">
        <v>353</v>
      </c>
      <c r="F151" s="561"/>
      <c r="G151" s="209">
        <v>10</v>
      </c>
      <c r="H151" s="210">
        <v>10</v>
      </c>
      <c r="I151" s="211">
        <v>1</v>
      </c>
      <c r="M151" s="186"/>
      <c r="N151" s="284"/>
      <c r="O151" s="298"/>
      <c r="P151" s="300"/>
      <c r="Q151" s="213"/>
      <c r="R151" s="199"/>
      <c r="S151" s="199"/>
      <c r="T151" s="199"/>
      <c r="U151" s="213"/>
      <c r="V151" s="282"/>
      <c r="W151" s="281"/>
      <c r="X151" s="227"/>
      <c r="Y151" s="80"/>
      <c r="Z151" s="288"/>
      <c r="AA151" s="288"/>
      <c r="AB151" s="300"/>
      <c r="AC151" s="80"/>
      <c r="AG151" s="80"/>
      <c r="AH151" s="288"/>
      <c r="AI151" s="288"/>
      <c r="AJ151" s="300"/>
      <c r="AK151" s="80"/>
      <c r="AL151" s="232"/>
      <c r="AM151" s="232"/>
      <c r="AN151" s="425"/>
      <c r="AO151" s="427"/>
      <c r="AP151" s="232"/>
      <c r="AQ151" s="232"/>
      <c r="AR151" s="425"/>
      <c r="AS151" s="427"/>
      <c r="AW151" s="186"/>
      <c r="BA151" s="80"/>
      <c r="BB151" s="284"/>
      <c r="BC151" s="284"/>
      <c r="BD151" s="300"/>
      <c r="BE151" s="80"/>
      <c r="BF151" s="298"/>
      <c r="BG151" s="298"/>
      <c r="BH151" s="301"/>
      <c r="BI151" s="80"/>
      <c r="BJ151" s="298"/>
      <c r="BK151" s="298"/>
      <c r="BL151" s="300"/>
      <c r="BM151" s="235"/>
      <c r="BN151" s="281"/>
      <c r="BO151" s="281"/>
      <c r="BP151" s="225"/>
      <c r="BQ151" s="80"/>
      <c r="BR151" s="281"/>
      <c r="BS151" s="281"/>
      <c r="BT151" s="225"/>
      <c r="BU151" s="80"/>
      <c r="BV151" s="281"/>
      <c r="BW151" s="281"/>
      <c r="BX151" s="227"/>
      <c r="BY151" s="80"/>
      <c r="CC151" s="80"/>
      <c r="CD151" s="281"/>
      <c r="CE151" s="281"/>
      <c r="CF151" s="225"/>
      <c r="CG151" s="80"/>
      <c r="CH151" s="229" t="s">
        <v>773</v>
      </c>
      <c r="CI151" s="229" t="s">
        <v>0</v>
      </c>
      <c r="CJ151" s="386">
        <v>9.7048611111111113E-2</v>
      </c>
      <c r="CK151" s="192">
        <v>10</v>
      </c>
      <c r="CO151" s="80"/>
      <c r="CP151" s="281"/>
      <c r="CQ151" s="281"/>
      <c r="CR151" s="225"/>
      <c r="CS151" s="80"/>
      <c r="CT151" s="281"/>
      <c r="CU151" s="281"/>
      <c r="CV151" s="227"/>
      <c r="CW151" s="80"/>
      <c r="CX151" s="281"/>
      <c r="CY151" s="281"/>
      <c r="CZ151" s="227"/>
      <c r="DA151" s="80"/>
    </row>
    <row r="152" spans="1:105" x14ac:dyDescent="0.2">
      <c r="A152" s="207">
        <v>139</v>
      </c>
      <c r="B152" s="7" t="s">
        <v>764</v>
      </c>
      <c r="C152" s="108" t="s">
        <v>9</v>
      </c>
      <c r="D152" s="108" t="s">
        <v>100</v>
      </c>
      <c r="F152" s="561"/>
      <c r="G152" s="209">
        <v>0</v>
      </c>
      <c r="H152" s="210">
        <v>0</v>
      </c>
      <c r="I152" s="211">
        <v>1</v>
      </c>
      <c r="M152" s="186"/>
      <c r="N152" s="284"/>
      <c r="O152" s="298"/>
      <c r="P152" s="300"/>
      <c r="Q152" s="213"/>
      <c r="R152" s="199"/>
      <c r="S152" s="199"/>
      <c r="T152" s="199"/>
      <c r="U152" s="213"/>
      <c r="V152" s="282"/>
      <c r="W152" s="281"/>
      <c r="X152" s="227"/>
      <c r="Y152" s="80"/>
      <c r="Z152" s="288"/>
      <c r="AA152" s="288"/>
      <c r="AB152" s="300"/>
      <c r="AC152" s="80"/>
      <c r="AG152" s="80"/>
      <c r="AH152" s="288"/>
      <c r="AI152" s="288"/>
      <c r="AJ152" s="300"/>
      <c r="AK152" s="80"/>
      <c r="AL152" s="232"/>
      <c r="AM152" s="232"/>
      <c r="AN152" s="425"/>
      <c r="AO152" s="427"/>
      <c r="AP152" s="232"/>
      <c r="AQ152" s="232"/>
      <c r="AR152" s="425"/>
      <c r="AS152" s="427"/>
      <c r="AW152" s="186"/>
      <c r="BA152" s="80"/>
      <c r="BB152" s="284"/>
      <c r="BC152" s="284"/>
      <c r="BD152" s="300"/>
      <c r="BE152" s="80"/>
      <c r="BF152" s="298"/>
      <c r="BG152" s="298"/>
      <c r="BH152" s="301"/>
      <c r="BI152" s="80"/>
      <c r="BJ152" s="298"/>
      <c r="BK152" s="298"/>
      <c r="BL152" s="300"/>
      <c r="BM152" s="235"/>
      <c r="BN152" s="281"/>
      <c r="BO152" s="281"/>
      <c r="BP152" s="225"/>
      <c r="BQ152" s="80"/>
      <c r="BR152" s="281"/>
      <c r="BS152" s="281"/>
      <c r="BT152" s="225"/>
      <c r="BU152" s="80"/>
      <c r="BV152" s="281"/>
      <c r="BW152" s="281"/>
      <c r="BX152" s="227"/>
      <c r="BY152" s="80"/>
      <c r="CC152" s="80"/>
      <c r="CD152" s="281"/>
      <c r="CE152" s="281"/>
      <c r="CF152" s="225"/>
      <c r="CG152" s="80"/>
      <c r="CH152" s="229" t="s">
        <v>772</v>
      </c>
      <c r="CI152" s="229" t="s">
        <v>0</v>
      </c>
      <c r="CJ152" s="387" t="s">
        <v>352</v>
      </c>
      <c r="CK152" s="192">
        <v>0</v>
      </c>
      <c r="CO152" s="80"/>
      <c r="CP152" s="281"/>
      <c r="CQ152" s="281"/>
      <c r="CR152" s="225"/>
      <c r="CS152" s="80"/>
      <c r="CT152" s="281"/>
      <c r="CU152" s="281"/>
      <c r="CV152" s="227"/>
      <c r="CW152" s="80"/>
    </row>
    <row r="153" spans="1:105" x14ac:dyDescent="0.2">
      <c r="A153" s="207">
        <v>139</v>
      </c>
      <c r="B153" s="7" t="s">
        <v>767</v>
      </c>
      <c r="C153" s="108" t="s">
        <v>9</v>
      </c>
      <c r="D153" s="108" t="s">
        <v>768</v>
      </c>
      <c r="F153" s="561"/>
      <c r="G153" s="209">
        <v>0</v>
      </c>
      <c r="H153" s="210">
        <v>0</v>
      </c>
      <c r="I153" s="211">
        <v>1</v>
      </c>
      <c r="M153" s="186"/>
      <c r="N153" s="284"/>
      <c r="O153" s="298"/>
      <c r="P153" s="300"/>
      <c r="Q153" s="213"/>
      <c r="R153" s="199"/>
      <c r="S153" s="199"/>
      <c r="T153" s="199"/>
      <c r="U153" s="213"/>
      <c r="V153" s="282"/>
      <c r="W153" s="281"/>
      <c r="X153" s="227"/>
      <c r="Y153" s="80"/>
      <c r="Z153" s="288"/>
      <c r="AA153" s="288"/>
      <c r="AB153" s="300"/>
      <c r="AC153" s="80"/>
      <c r="AG153" s="80"/>
      <c r="AH153" s="288"/>
      <c r="AI153" s="288"/>
      <c r="AJ153" s="300"/>
      <c r="AK153" s="80"/>
      <c r="AL153" s="232"/>
      <c r="AM153" s="232"/>
      <c r="AN153" s="425"/>
      <c r="AO153" s="427"/>
      <c r="AP153" s="232"/>
      <c r="AQ153" s="232"/>
      <c r="AR153" s="425"/>
      <c r="AS153" s="427"/>
      <c r="AW153" s="186"/>
      <c r="BA153" s="80"/>
      <c r="BB153" s="284"/>
      <c r="BC153" s="284"/>
      <c r="BD153" s="300"/>
      <c r="BE153" s="80"/>
      <c r="BF153" s="298"/>
      <c r="BG153" s="298"/>
      <c r="BH153" s="301"/>
      <c r="BI153" s="80"/>
      <c r="BJ153" s="298"/>
      <c r="BK153" s="298"/>
      <c r="BL153" s="300"/>
      <c r="BM153" s="235"/>
      <c r="BN153" s="281"/>
      <c r="BO153" s="281"/>
      <c r="BP153" s="225"/>
      <c r="BQ153" s="80"/>
      <c r="BR153" s="281"/>
      <c r="BS153" s="281"/>
      <c r="BT153" s="225"/>
      <c r="BU153" s="80"/>
      <c r="BV153" s="281"/>
      <c r="BW153" s="281"/>
      <c r="BX153" s="227"/>
      <c r="BY153" s="80"/>
      <c r="CC153" s="80"/>
      <c r="CD153" s="281"/>
      <c r="CE153" s="281"/>
      <c r="CF153" s="225"/>
      <c r="CG153" s="80"/>
      <c r="CH153" s="229" t="s">
        <v>772</v>
      </c>
      <c r="CI153" s="229" t="s">
        <v>0</v>
      </c>
      <c r="CJ153" s="387" t="s">
        <v>352</v>
      </c>
      <c r="CK153" s="192">
        <v>0</v>
      </c>
      <c r="CO153" s="80"/>
      <c r="CP153" s="281"/>
      <c r="CQ153" s="281"/>
      <c r="CR153" s="225"/>
      <c r="CS153" s="80"/>
      <c r="CT153" s="281"/>
      <c r="CU153" s="281"/>
      <c r="CV153" s="227"/>
      <c r="CW153" s="80"/>
    </row>
    <row r="154" spans="1:105" x14ac:dyDescent="0.2">
      <c r="A154" s="207">
        <v>139</v>
      </c>
      <c r="B154" s="297" t="s">
        <v>484</v>
      </c>
      <c r="C154" s="108" t="s">
        <v>9</v>
      </c>
      <c r="D154" s="303" t="s">
        <v>486</v>
      </c>
      <c r="E154" s="222"/>
      <c r="F154" s="561"/>
      <c r="G154" s="209">
        <v>0</v>
      </c>
      <c r="H154" s="210">
        <v>0</v>
      </c>
      <c r="I154" s="211">
        <v>1</v>
      </c>
      <c r="J154" s="282" t="s">
        <v>289</v>
      </c>
      <c r="K154" s="281" t="s">
        <v>0</v>
      </c>
      <c r="L154" s="232" t="s">
        <v>352</v>
      </c>
      <c r="M154" s="197">
        <v>0</v>
      </c>
      <c r="N154" s="282"/>
      <c r="O154" s="281"/>
      <c r="P154" s="227"/>
      <c r="Q154" s="213"/>
      <c r="R154" s="199"/>
      <c r="S154" s="199"/>
      <c r="T154" s="199"/>
      <c r="U154" s="213"/>
      <c r="V154" s="282"/>
      <c r="W154" s="281"/>
      <c r="X154" s="227"/>
      <c r="Y154" s="80"/>
      <c r="Z154" s="226"/>
      <c r="AA154" s="226"/>
      <c r="AB154" s="225"/>
      <c r="AC154" s="80"/>
      <c r="AD154" s="226"/>
      <c r="AE154" s="226"/>
      <c r="AF154" s="225"/>
      <c r="AG154" s="80"/>
      <c r="AH154" s="226"/>
      <c r="AI154" s="226"/>
      <c r="AJ154" s="225"/>
      <c r="AK154" s="80"/>
      <c r="AL154" s="282"/>
      <c r="AM154" s="284"/>
      <c r="AN154" s="225"/>
      <c r="AO154" s="80"/>
      <c r="AP154" s="282"/>
      <c r="AQ154" s="281"/>
      <c r="AR154" s="283"/>
      <c r="AS154" s="80"/>
      <c r="AT154" s="281"/>
      <c r="AU154" s="281"/>
      <c r="AV154" s="225"/>
      <c r="AW154" s="80"/>
      <c r="AX154" s="281"/>
      <c r="AY154" s="281"/>
      <c r="AZ154" s="225"/>
      <c r="BA154" s="80"/>
      <c r="BB154" s="284"/>
      <c r="BC154" s="284"/>
      <c r="BD154" s="300"/>
      <c r="BE154" s="80"/>
      <c r="BF154" s="298"/>
      <c r="BG154" s="298"/>
      <c r="BH154" s="301"/>
      <c r="BI154" s="80"/>
      <c r="BJ154" s="298"/>
      <c r="BK154" s="298"/>
      <c r="BL154" s="300"/>
      <c r="BM154" s="235"/>
      <c r="BN154" s="281"/>
      <c r="BO154" s="281"/>
      <c r="BP154" s="225"/>
      <c r="BQ154" s="80"/>
      <c r="BR154" s="281"/>
      <c r="BS154" s="281"/>
      <c r="BT154" s="225"/>
      <c r="BU154" s="80"/>
      <c r="BV154" s="281"/>
      <c r="BW154" s="281"/>
      <c r="BX154" s="227"/>
      <c r="BY154" s="80"/>
      <c r="CC154" s="80"/>
      <c r="CD154" s="281"/>
      <c r="CE154" s="281"/>
      <c r="CF154" s="225"/>
      <c r="CG154" s="80"/>
      <c r="CK154" s="80"/>
      <c r="CO154" s="80"/>
      <c r="CP154" s="281"/>
      <c r="CQ154" s="281"/>
      <c r="CR154" s="225"/>
      <c r="CS154" s="80"/>
      <c r="CT154" s="281"/>
      <c r="CU154" s="281"/>
      <c r="CV154" s="227"/>
      <c r="CW154" s="80"/>
    </row>
    <row r="155" spans="1:105" x14ac:dyDescent="0.2">
      <c r="A155" s="207">
        <v>139</v>
      </c>
      <c r="B155" s="7" t="s">
        <v>765</v>
      </c>
      <c r="C155" s="108" t="s">
        <v>9</v>
      </c>
      <c r="D155" s="108" t="s">
        <v>766</v>
      </c>
      <c r="F155" s="561"/>
      <c r="G155" s="209">
        <v>0</v>
      </c>
      <c r="H155" s="210">
        <v>0</v>
      </c>
      <c r="I155" s="211">
        <v>1</v>
      </c>
      <c r="M155" s="186"/>
      <c r="N155" s="284"/>
      <c r="O155" s="298"/>
      <c r="P155" s="300"/>
      <c r="Q155" s="213"/>
      <c r="R155" s="199"/>
      <c r="S155" s="199"/>
      <c r="T155" s="199"/>
      <c r="U155" s="213"/>
      <c r="V155" s="282"/>
      <c r="W155" s="281"/>
      <c r="X155" s="227"/>
      <c r="Y155" s="80"/>
      <c r="Z155" s="288"/>
      <c r="AA155" s="288"/>
      <c r="AB155" s="300"/>
      <c r="AC155" s="80"/>
      <c r="AG155" s="80"/>
      <c r="AH155" s="288"/>
      <c r="AI155" s="288"/>
      <c r="AJ155" s="300"/>
      <c r="AK155" s="80"/>
      <c r="AL155" s="232"/>
      <c r="AM155" s="232"/>
      <c r="AN155" s="425"/>
      <c r="AO155" s="427"/>
      <c r="AP155" s="232"/>
      <c r="AQ155" s="232"/>
      <c r="AR155" s="425"/>
      <c r="AS155" s="427"/>
      <c r="AW155" s="186"/>
      <c r="BA155" s="80"/>
      <c r="BB155" s="284"/>
      <c r="BC155" s="284"/>
      <c r="BD155" s="300"/>
      <c r="BE155" s="80"/>
      <c r="BF155" s="298"/>
      <c r="BG155" s="298"/>
      <c r="BH155" s="301"/>
      <c r="BI155" s="80"/>
      <c r="BJ155" s="298"/>
      <c r="BK155" s="298"/>
      <c r="BL155" s="300"/>
      <c r="BM155" s="235"/>
      <c r="BN155" s="281"/>
      <c r="BO155" s="281"/>
      <c r="BP155" s="225"/>
      <c r="BQ155" s="80"/>
      <c r="BR155" s="281"/>
      <c r="BS155" s="281"/>
      <c r="BT155" s="225"/>
      <c r="BU155" s="80"/>
      <c r="BV155" s="281"/>
      <c r="BW155" s="281"/>
      <c r="BX155" s="227"/>
      <c r="BY155" s="80"/>
      <c r="CC155" s="80"/>
      <c r="CD155" s="281"/>
      <c r="CE155" s="281"/>
      <c r="CF155" s="225"/>
      <c r="CG155" s="80"/>
      <c r="CH155" s="229" t="s">
        <v>772</v>
      </c>
      <c r="CI155" s="229" t="s">
        <v>0</v>
      </c>
      <c r="CJ155" s="387" t="s">
        <v>352</v>
      </c>
      <c r="CK155" s="192">
        <v>0</v>
      </c>
      <c r="CO155" s="80"/>
      <c r="CP155" s="281"/>
      <c r="CQ155" s="281"/>
      <c r="CR155" s="225"/>
      <c r="CS155" s="80"/>
      <c r="CT155" s="281"/>
      <c r="CU155" s="281"/>
      <c r="CV155" s="227"/>
      <c r="CW155" s="80"/>
    </row>
    <row r="156" spans="1:105" x14ac:dyDescent="0.2">
      <c r="A156" s="207">
        <v>139</v>
      </c>
      <c r="B156" s="7" t="s">
        <v>689</v>
      </c>
      <c r="C156" s="108" t="s">
        <v>9</v>
      </c>
      <c r="D156" s="108" t="s">
        <v>690</v>
      </c>
      <c r="E156" s="399"/>
      <c r="F156" s="561"/>
      <c r="G156" s="209">
        <v>0</v>
      </c>
      <c r="H156" s="210">
        <v>0</v>
      </c>
      <c r="I156" s="211">
        <v>1</v>
      </c>
      <c r="J156" s="223"/>
      <c r="K156" s="223"/>
      <c r="L156" s="429"/>
      <c r="M156" s="186"/>
      <c r="N156" s="284"/>
      <c r="O156" s="298"/>
      <c r="P156" s="300"/>
      <c r="Q156" s="213"/>
      <c r="R156" s="199"/>
      <c r="S156" s="199"/>
      <c r="T156" s="199"/>
      <c r="U156" s="213"/>
      <c r="V156" s="282"/>
      <c r="W156" s="281"/>
      <c r="X156" s="227"/>
      <c r="Y156" s="80"/>
      <c r="Z156" s="288"/>
      <c r="AA156" s="288"/>
      <c r="AB156" s="300"/>
      <c r="AC156" s="80"/>
      <c r="AD156" s="288"/>
      <c r="AE156" s="288"/>
      <c r="AF156" s="300"/>
      <c r="AG156" s="80"/>
      <c r="AH156" s="288"/>
      <c r="AI156" s="288"/>
      <c r="AJ156" s="300"/>
      <c r="AK156" s="80"/>
      <c r="AL156" s="232"/>
      <c r="AM156" s="232"/>
      <c r="AN156" s="425"/>
      <c r="AO156" s="427"/>
      <c r="AP156" s="232"/>
      <c r="AQ156" s="232"/>
      <c r="AR156" s="425"/>
      <c r="AS156" s="427"/>
      <c r="AT156" s="232" t="s">
        <v>698</v>
      </c>
      <c r="AU156" s="232" t="s">
        <v>0</v>
      </c>
      <c r="AV156" s="425" t="s">
        <v>352</v>
      </c>
      <c r="AW156" s="186">
        <v>0</v>
      </c>
      <c r="AX156" s="284"/>
      <c r="AY156" s="284"/>
      <c r="AZ156" s="301"/>
      <c r="BA156" s="80"/>
      <c r="BB156" s="284"/>
      <c r="BC156" s="284"/>
      <c r="BD156" s="300"/>
      <c r="BE156" s="80"/>
      <c r="BF156" s="298"/>
      <c r="BG156" s="298"/>
      <c r="BH156" s="301"/>
      <c r="BI156" s="80"/>
      <c r="BJ156" s="298"/>
      <c r="BK156" s="298"/>
      <c r="BL156" s="300"/>
      <c r="BM156" s="235"/>
      <c r="BN156" s="281"/>
      <c r="BO156" s="281"/>
      <c r="BP156" s="225"/>
      <c r="BQ156" s="80"/>
      <c r="BR156" s="281"/>
      <c r="BS156" s="281"/>
      <c r="BT156" s="225"/>
      <c r="BU156" s="80"/>
      <c r="BV156" s="281"/>
      <c r="BW156" s="281"/>
      <c r="BX156" s="227"/>
      <c r="BY156" s="80"/>
      <c r="CC156" s="80"/>
      <c r="CD156" s="281"/>
      <c r="CE156" s="281"/>
      <c r="CF156" s="225"/>
      <c r="CG156" s="80"/>
      <c r="CK156" s="80"/>
      <c r="CO156" s="80"/>
      <c r="CP156" s="281"/>
      <c r="CQ156" s="281"/>
      <c r="CR156" s="225"/>
      <c r="CS156" s="80"/>
      <c r="CT156" s="281"/>
      <c r="CU156" s="281"/>
      <c r="CV156" s="227"/>
      <c r="CW156" s="80"/>
    </row>
  </sheetData>
  <sortState ref="B15:CK156">
    <sortCondition descending="1" ref="G15:G156"/>
    <sortCondition descending="1" ref="I15:I156"/>
    <sortCondition ref="B15:B156"/>
  </sortState>
  <mergeCells count="56">
    <mergeCell ref="DF1:DI1"/>
    <mergeCell ref="DF2:DF7"/>
    <mergeCell ref="CP1:CS1"/>
    <mergeCell ref="CP2:CP7"/>
    <mergeCell ref="CT1:CW1"/>
    <mergeCell ref="CT2:CT7"/>
    <mergeCell ref="CX1:DA1"/>
    <mergeCell ref="CX2:CX7"/>
    <mergeCell ref="BV1:BY1"/>
    <mergeCell ref="CD1:CG1"/>
    <mergeCell ref="CD2:CD7"/>
    <mergeCell ref="DB1:DE1"/>
    <mergeCell ref="DB2:DB7"/>
    <mergeCell ref="CL1:CO1"/>
    <mergeCell ref="CL2:CL7"/>
    <mergeCell ref="BR1:BU1"/>
    <mergeCell ref="BN2:BN7"/>
    <mergeCell ref="BR2:BR7"/>
    <mergeCell ref="AT1:AW1"/>
    <mergeCell ref="AX1:BA1"/>
    <mergeCell ref="BB1:BE1"/>
    <mergeCell ref="BF1:BI1"/>
    <mergeCell ref="BZ1:CC1"/>
    <mergeCell ref="CH1:CK1"/>
    <mergeCell ref="BZ2:BZ7"/>
    <mergeCell ref="CH2:CH7"/>
    <mergeCell ref="AL1:AO1"/>
    <mergeCell ref="AP1:AS1"/>
    <mergeCell ref="AL2:AL7"/>
    <mergeCell ref="AP2:AP7"/>
    <mergeCell ref="BJ1:BM1"/>
    <mergeCell ref="AT2:AT7"/>
    <mergeCell ref="AX2:AX7"/>
    <mergeCell ref="BB2:BB7"/>
    <mergeCell ref="BF2:BF7"/>
    <mergeCell ref="BJ2:BJ7"/>
    <mergeCell ref="BV2:BV7"/>
    <mergeCell ref="BN1:BQ1"/>
    <mergeCell ref="B2:F7"/>
    <mergeCell ref="J1:M1"/>
    <mergeCell ref="I2:I7"/>
    <mergeCell ref="G2:G7"/>
    <mergeCell ref="R1:U1"/>
    <mergeCell ref="H2:H7"/>
    <mergeCell ref="J2:J7"/>
    <mergeCell ref="V1:Y1"/>
    <mergeCell ref="N2:N7"/>
    <mergeCell ref="R2:R7"/>
    <mergeCell ref="V2:V7"/>
    <mergeCell ref="N1:Q1"/>
    <mergeCell ref="AH1:AK1"/>
    <mergeCell ref="AH2:AH7"/>
    <mergeCell ref="Z1:AC1"/>
    <mergeCell ref="Z2:Z7"/>
    <mergeCell ref="AD1:AG1"/>
    <mergeCell ref="AD2:AD7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60"/>
  <sheetViews>
    <sheetView zoomScale="75" workbookViewId="0">
      <pane xSplit="10" ySplit="6" topLeftCell="K7" activePane="bottomRight" state="frozen"/>
      <selection pane="topRight" activeCell="H1" sqref="H1"/>
      <selection pane="bottomLeft" activeCell="A7" sqref="A7"/>
      <selection pane="bottomRight" activeCell="AK14" sqref="AK14"/>
    </sheetView>
  </sheetViews>
  <sheetFormatPr defaultRowHeight="12.75" x14ac:dyDescent="0.2"/>
  <cols>
    <col min="1" max="1" width="5" customWidth="1"/>
    <col min="2" max="2" width="22.42578125" customWidth="1"/>
    <col min="3" max="3" width="4.5703125" style="5" customWidth="1"/>
    <col min="4" max="4" width="31.140625" style="5" customWidth="1"/>
    <col min="5" max="5" width="6.140625" style="5" customWidth="1"/>
    <col min="6" max="7" width="8" style="32" customWidth="1"/>
    <col min="8" max="8" width="1" style="32" customWidth="1"/>
    <col min="9" max="9" width="8" style="32" customWidth="1"/>
    <col min="10" max="10" width="1.140625" style="32" customWidth="1"/>
    <col min="11" max="14" width="6.42578125" customWidth="1"/>
    <col min="15" max="26" width="6.42578125" style="5" customWidth="1"/>
    <col min="27" max="30" width="6.85546875" customWidth="1"/>
    <col min="31" max="33" width="7.28515625" customWidth="1"/>
    <col min="34" max="36" width="7.85546875" customWidth="1"/>
  </cols>
  <sheetData>
    <row r="1" spans="1:38" ht="180.75" customHeight="1" x14ac:dyDescent="0.2">
      <c r="F1" s="30"/>
      <c r="G1" s="30"/>
      <c r="H1" s="30"/>
      <c r="I1" s="30"/>
      <c r="J1" s="30"/>
      <c r="K1" s="51" t="s">
        <v>150</v>
      </c>
      <c r="L1" s="92" t="s">
        <v>152</v>
      </c>
      <c r="M1" s="52" t="s">
        <v>153</v>
      </c>
      <c r="N1" s="92" t="s">
        <v>154</v>
      </c>
      <c r="O1" s="53" t="s">
        <v>162</v>
      </c>
      <c r="P1" s="54" t="s">
        <v>165</v>
      </c>
      <c r="Q1" s="54" t="s">
        <v>166</v>
      </c>
      <c r="R1" s="54" t="s">
        <v>172</v>
      </c>
      <c r="S1" s="54" t="s">
        <v>173</v>
      </c>
      <c r="T1" s="54" t="s">
        <v>285</v>
      </c>
      <c r="U1" s="54" t="s">
        <v>286</v>
      </c>
      <c r="V1" s="54" t="s">
        <v>287</v>
      </c>
      <c r="W1" s="54" t="s">
        <v>288</v>
      </c>
      <c r="X1" s="54" t="s">
        <v>290</v>
      </c>
      <c r="Y1" s="54" t="s">
        <v>311</v>
      </c>
      <c r="Z1" s="54" t="s">
        <v>312</v>
      </c>
      <c r="AA1" s="84" t="s">
        <v>316</v>
      </c>
      <c r="AB1" s="85"/>
      <c r="AC1" s="72"/>
      <c r="AD1" s="91"/>
    </row>
    <row r="2" spans="1:38" ht="2.25" customHeight="1" x14ac:dyDescent="0.2">
      <c r="B2" s="551" t="s">
        <v>87</v>
      </c>
      <c r="C2" s="552"/>
      <c r="D2" s="552"/>
      <c r="E2" s="552"/>
      <c r="F2" s="548" t="s">
        <v>151</v>
      </c>
      <c r="G2" s="46"/>
      <c r="H2" s="46"/>
      <c r="I2" s="46"/>
      <c r="J2" s="548"/>
      <c r="K2" s="13">
        <v>1000</v>
      </c>
      <c r="L2" s="13">
        <v>1000</v>
      </c>
      <c r="M2" s="13">
        <v>1000</v>
      </c>
      <c r="N2" s="13">
        <v>1000</v>
      </c>
      <c r="O2" s="33">
        <v>1000</v>
      </c>
      <c r="P2" s="33">
        <v>1100</v>
      </c>
      <c r="Q2" s="33">
        <v>1100</v>
      </c>
      <c r="R2" s="33">
        <v>1100</v>
      </c>
      <c r="S2" s="33">
        <v>1100</v>
      </c>
      <c r="T2" s="33">
        <v>1000</v>
      </c>
      <c r="U2" s="33">
        <v>1000</v>
      </c>
      <c r="V2" s="33">
        <v>1000</v>
      </c>
      <c r="W2" s="33">
        <v>1000</v>
      </c>
      <c r="X2" s="33">
        <v>1050</v>
      </c>
      <c r="Y2" s="66"/>
      <c r="Z2" s="66"/>
      <c r="AA2" s="9"/>
      <c r="AB2" s="75"/>
    </row>
    <row r="3" spans="1:38" ht="2.25" customHeight="1" x14ac:dyDescent="0.2">
      <c r="B3" s="553"/>
      <c r="C3" s="554"/>
      <c r="D3" s="554"/>
      <c r="E3" s="554"/>
      <c r="F3" s="549"/>
      <c r="G3" s="47"/>
      <c r="H3" s="47"/>
      <c r="I3" s="47"/>
      <c r="J3" s="549"/>
      <c r="K3" s="13">
        <v>800</v>
      </c>
      <c r="L3" s="13">
        <v>800</v>
      </c>
      <c r="M3" s="13">
        <v>800</v>
      </c>
      <c r="N3" s="13">
        <v>800</v>
      </c>
      <c r="O3" s="34">
        <v>800</v>
      </c>
      <c r="P3" s="34">
        <v>880</v>
      </c>
      <c r="Q3" s="34">
        <v>880</v>
      </c>
      <c r="R3" s="34">
        <v>880</v>
      </c>
      <c r="S3" s="34">
        <v>880</v>
      </c>
      <c r="T3" s="34">
        <v>800</v>
      </c>
      <c r="U3" s="34">
        <v>800</v>
      </c>
      <c r="V3" s="34">
        <v>800</v>
      </c>
      <c r="W3" s="34">
        <v>800</v>
      </c>
      <c r="X3" s="34">
        <v>840</v>
      </c>
      <c r="Y3" s="66"/>
      <c r="Z3" s="66"/>
      <c r="AA3" s="9"/>
      <c r="AB3" s="75"/>
    </row>
    <row r="4" spans="1:38" ht="2.25" customHeight="1" x14ac:dyDescent="0.2">
      <c r="B4" s="553"/>
      <c r="C4" s="554"/>
      <c r="D4" s="554"/>
      <c r="E4" s="554"/>
      <c r="F4" s="549"/>
      <c r="G4" s="47"/>
      <c r="H4" s="47"/>
      <c r="I4" s="47"/>
      <c r="J4" s="549"/>
      <c r="K4" s="13"/>
      <c r="L4" s="13">
        <v>700</v>
      </c>
      <c r="M4" s="13">
        <v>700</v>
      </c>
      <c r="N4" s="13">
        <v>700</v>
      </c>
      <c r="O4" s="34"/>
      <c r="P4" s="34"/>
      <c r="Q4" s="34"/>
      <c r="R4" s="34">
        <v>770</v>
      </c>
      <c r="S4" s="34">
        <v>770</v>
      </c>
      <c r="T4" s="34"/>
      <c r="U4" s="34"/>
      <c r="V4" s="34"/>
      <c r="W4" s="34"/>
      <c r="X4" s="34"/>
      <c r="Y4" s="66"/>
      <c r="Z4" s="66"/>
      <c r="AA4" s="9"/>
    </row>
    <row r="5" spans="1:38" ht="2.25" customHeight="1" x14ac:dyDescent="0.2">
      <c r="B5" s="553"/>
      <c r="C5" s="554"/>
      <c r="D5" s="554"/>
      <c r="E5" s="554"/>
      <c r="F5" s="549"/>
      <c r="G5" s="47"/>
      <c r="H5" s="47"/>
      <c r="I5" s="47"/>
      <c r="J5" s="549"/>
      <c r="K5" s="13"/>
      <c r="L5" s="13"/>
      <c r="M5" s="13"/>
      <c r="N5" s="13"/>
      <c r="O5" s="34"/>
      <c r="P5" s="34"/>
      <c r="Q5" s="34"/>
      <c r="R5" s="34"/>
      <c r="S5" s="34">
        <v>660</v>
      </c>
      <c r="T5" s="34"/>
      <c r="U5" s="34"/>
      <c r="V5" s="34"/>
      <c r="W5" s="34"/>
      <c r="X5" s="34"/>
      <c r="Y5" s="66"/>
      <c r="Z5" s="66"/>
      <c r="AA5" s="9"/>
    </row>
    <row r="6" spans="1:38" ht="15" customHeight="1" x14ac:dyDescent="0.2">
      <c r="B6" s="555"/>
      <c r="C6" s="556"/>
      <c r="D6" s="556"/>
      <c r="E6" s="556"/>
      <c r="F6" s="550"/>
      <c r="G6" s="48"/>
      <c r="H6" s="48"/>
      <c r="I6" s="48"/>
      <c r="J6" s="550"/>
      <c r="K6" s="14"/>
      <c r="L6" s="14"/>
      <c r="M6" s="14"/>
      <c r="N6" s="14"/>
      <c r="O6" s="35"/>
      <c r="P6" s="35"/>
      <c r="Q6" s="35"/>
      <c r="R6" s="35"/>
      <c r="S6" s="35"/>
      <c r="T6" s="35"/>
      <c r="U6" s="35"/>
      <c r="V6" s="35"/>
      <c r="W6" s="35"/>
      <c r="X6" s="35"/>
      <c r="Y6" s="67"/>
      <c r="Z6" s="67"/>
      <c r="AA6" s="9"/>
      <c r="AB6" s="9"/>
      <c r="AC6" s="9"/>
    </row>
    <row r="7" spans="1:38" ht="3" customHeight="1" x14ac:dyDescent="0.2">
      <c r="F7" s="31"/>
      <c r="G7" s="39"/>
      <c r="H7" s="39"/>
      <c r="I7" s="39"/>
      <c r="J7" s="39"/>
      <c r="K7" s="9"/>
      <c r="L7" s="9"/>
      <c r="M7" s="9"/>
      <c r="N7" s="9"/>
      <c r="O7" s="36"/>
      <c r="P7" s="36"/>
      <c r="Q7" s="36"/>
      <c r="R7" s="36"/>
      <c r="S7" s="36"/>
      <c r="T7" s="36"/>
      <c r="U7" s="36"/>
      <c r="V7" s="36"/>
      <c r="W7" s="36"/>
      <c r="X7" s="36"/>
      <c r="Y7" s="68"/>
      <c r="Z7" s="68"/>
      <c r="AB7" s="9"/>
      <c r="AC7" s="9"/>
    </row>
    <row r="8" spans="1:38" x14ac:dyDescent="0.2">
      <c r="A8" s="12">
        <v>1</v>
      </c>
      <c r="B8" s="87" t="s">
        <v>17</v>
      </c>
      <c r="C8" s="5" t="s">
        <v>9</v>
      </c>
      <c r="D8" s="5" t="s">
        <v>18</v>
      </c>
      <c r="E8" s="42">
        <v>1973</v>
      </c>
      <c r="F8" s="28">
        <v>17090.631384301145</v>
      </c>
      <c r="G8" s="28">
        <f t="shared" ref="G8:G39" si="0">COUNTA(K8,L8,M8,N8,O8,P8,Q8,R8,S8,T8,U8,V8,W8,X8,Y8,Z8,AA8)</f>
        <v>17</v>
      </c>
      <c r="H8" s="28"/>
      <c r="I8" s="28">
        <f>F8-AE8-AF8-AG8-AH8-AI8-AJ8-AK8-AL8</f>
        <v>11289.915225961626</v>
      </c>
      <c r="J8" s="28"/>
      <c r="K8" s="97">
        <v>1000</v>
      </c>
      <c r="L8" s="97">
        <v>0</v>
      </c>
      <c r="M8" s="99">
        <v>1000</v>
      </c>
      <c r="N8" s="97">
        <v>977.92333818534689</v>
      </c>
      <c r="O8" s="96">
        <v>929.89289191820853</v>
      </c>
      <c r="P8" s="37">
        <v>1014.3044189852702</v>
      </c>
      <c r="Q8" s="96">
        <v>954.71197879007002</v>
      </c>
      <c r="R8" s="100">
        <v>1100</v>
      </c>
      <c r="S8" s="37">
        <v>1062.1943159286186</v>
      </c>
      <c r="T8" s="37">
        <v>1000</v>
      </c>
      <c r="U8" s="37">
        <v>1000</v>
      </c>
      <c r="V8" s="96">
        <v>945.64136559496183</v>
      </c>
      <c r="W8" s="37">
        <v>1000</v>
      </c>
      <c r="X8" s="98">
        <v>0</v>
      </c>
      <c r="Y8" s="70">
        <v>1038.7197851387646</v>
      </c>
      <c r="Z8" s="70">
        <v>1028.4485360700273</v>
      </c>
      <c r="AA8" s="71">
        <v>1046.2481698389463</v>
      </c>
      <c r="AB8" s="63">
        <v>1000</v>
      </c>
      <c r="AC8" s="37">
        <v>992.54658385093148</v>
      </c>
      <c r="AE8">
        <f>SMALL(K8:AC8,1)</f>
        <v>0</v>
      </c>
      <c r="AF8" s="55">
        <f>SMALL(K8:AC8,2)</f>
        <v>0</v>
      </c>
      <c r="AG8" s="55">
        <f>SMALL(K8:AC8,3)</f>
        <v>929.89289191820853</v>
      </c>
      <c r="AH8" s="55">
        <f>SMALL(K8:AC8,4)</f>
        <v>945.64136559496183</v>
      </c>
      <c r="AI8" s="55">
        <f>SMALL(K8:AC8,5)</f>
        <v>954.71197879007002</v>
      </c>
      <c r="AJ8" s="55">
        <f>SMALL(K8:AC8,6)</f>
        <v>977.92333818534689</v>
      </c>
      <c r="AK8" s="55">
        <f>SMALL(K8:AC8,7)</f>
        <v>992.54658385093148</v>
      </c>
      <c r="AL8" s="55">
        <f>SMALL(K8:AC8,8)</f>
        <v>1000</v>
      </c>
    </row>
    <row r="9" spans="1:38" x14ac:dyDescent="0.2">
      <c r="A9" s="12">
        <v>2</v>
      </c>
      <c r="B9" s="87" t="s">
        <v>19</v>
      </c>
      <c r="C9" s="5" t="s">
        <v>9</v>
      </c>
      <c r="D9" s="5" t="s">
        <v>20</v>
      </c>
      <c r="E9" s="40">
        <v>1996</v>
      </c>
      <c r="F9" s="28">
        <v>12836.261787445119</v>
      </c>
      <c r="G9" s="28">
        <f t="shared" si="0"/>
        <v>17</v>
      </c>
      <c r="H9" s="28"/>
      <c r="I9" s="28">
        <f t="shared" ref="I9:I29" si="1">F9-AE9-AF9-AG9-AH9-AI9-AJ9-AK9-AL9</f>
        <v>9157.1998238923279</v>
      </c>
      <c r="J9" s="28"/>
      <c r="K9" s="8">
        <v>793.95085066162574</v>
      </c>
      <c r="L9" s="8">
        <v>909.46786454733933</v>
      </c>
      <c r="M9" s="8">
        <v>739.22996878251809</v>
      </c>
      <c r="N9" s="59">
        <v>0</v>
      </c>
      <c r="O9" s="58">
        <v>0</v>
      </c>
      <c r="P9" s="37">
        <v>841.41791044776153</v>
      </c>
      <c r="Q9" s="37">
        <v>839.25640126271492</v>
      </c>
      <c r="R9" s="37">
        <v>833.08391234633871</v>
      </c>
      <c r="S9" s="37">
        <v>818.63846662260403</v>
      </c>
      <c r="T9" s="37">
        <v>794.13407821229032</v>
      </c>
      <c r="U9" s="37">
        <v>789.07773753134563</v>
      </c>
      <c r="V9" s="37">
        <v>791.83032207384122</v>
      </c>
      <c r="W9" s="37">
        <v>721.1218229623139</v>
      </c>
      <c r="X9" s="58">
        <v>0</v>
      </c>
      <c r="Y9" s="70">
        <v>893.95702775290965</v>
      </c>
      <c r="Z9" s="70">
        <v>752.39963779052255</v>
      </c>
      <c r="AA9" s="71">
        <v>677.23279648609127</v>
      </c>
      <c r="AB9" s="63">
        <v>807.09445994420116</v>
      </c>
      <c r="AC9" s="37">
        <v>834.36853002070404</v>
      </c>
      <c r="AE9">
        <f t="shared" ref="AE9:AE29" si="2">SMALL(K9:AC9,1)</f>
        <v>0</v>
      </c>
      <c r="AF9" s="55">
        <f t="shared" ref="AF9:AF29" si="3">SMALL(K9:AC9,2)</f>
        <v>0</v>
      </c>
      <c r="AG9" s="55">
        <f t="shared" ref="AG9:AG29" si="4">SMALL(K9:AC9,3)</f>
        <v>0</v>
      </c>
      <c r="AH9" s="55">
        <f t="shared" ref="AH9:AH29" si="5">SMALL(K9:AC9,4)</f>
        <v>677.23279648609127</v>
      </c>
      <c r="AI9" s="55">
        <f t="shared" ref="AI9:AI29" si="6">SMALL(K9:AC9,5)</f>
        <v>721.1218229623139</v>
      </c>
      <c r="AJ9" s="55">
        <f t="shared" ref="AJ9:AJ29" si="7">SMALL(K9:AC9,6)</f>
        <v>739.22996878251809</v>
      </c>
      <c r="AK9" s="55">
        <f t="shared" ref="AK9:AK29" si="8">SMALL(K9:AC9,7)</f>
        <v>752.39963779052255</v>
      </c>
      <c r="AL9" s="55">
        <f t="shared" ref="AL9:AL29" si="9">SMALL(K9:AC9,8)</f>
        <v>789.07773753134563</v>
      </c>
    </row>
    <row r="10" spans="1:38" x14ac:dyDescent="0.2">
      <c r="A10" s="12">
        <v>3</v>
      </c>
      <c r="B10" s="87" t="s">
        <v>334</v>
      </c>
      <c r="C10" s="5" t="s">
        <v>9</v>
      </c>
      <c r="D10" s="5" t="s">
        <v>335</v>
      </c>
      <c r="E10" s="41">
        <v>1990</v>
      </c>
      <c r="F10" s="28">
        <v>732.96133917895577</v>
      </c>
      <c r="G10" s="28">
        <f t="shared" si="0"/>
        <v>17</v>
      </c>
      <c r="H10" s="39"/>
      <c r="I10" s="28">
        <f t="shared" si="1"/>
        <v>732.96133917895577</v>
      </c>
      <c r="J10" s="39"/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69">
        <v>0</v>
      </c>
      <c r="Z10" s="69">
        <v>0</v>
      </c>
      <c r="AA10" s="69">
        <v>0</v>
      </c>
      <c r="AB10" s="81">
        <v>732.96133917895577</v>
      </c>
      <c r="AC10" s="37">
        <v>0</v>
      </c>
      <c r="AE10">
        <f t="shared" si="2"/>
        <v>0</v>
      </c>
      <c r="AF10" s="55">
        <f t="shared" si="3"/>
        <v>0</v>
      </c>
      <c r="AG10" s="55">
        <f t="shared" si="4"/>
        <v>0</v>
      </c>
      <c r="AH10" s="55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5">
        <f t="shared" si="9"/>
        <v>0</v>
      </c>
    </row>
    <row r="11" spans="1:38" x14ac:dyDescent="0.2">
      <c r="A11" s="12">
        <v>4</v>
      </c>
      <c r="B11" s="87" t="s">
        <v>333</v>
      </c>
      <c r="C11" s="5" t="s">
        <v>9</v>
      </c>
      <c r="D11" s="5" t="s">
        <v>66</v>
      </c>
      <c r="E11" s="40">
        <v>1997</v>
      </c>
      <c r="F11" s="28">
        <v>1090.3790585455424</v>
      </c>
      <c r="G11" s="28">
        <f t="shared" si="0"/>
        <v>17</v>
      </c>
      <c r="H11" s="39"/>
      <c r="I11" s="28">
        <f t="shared" si="1"/>
        <v>1090.3790585455424</v>
      </c>
      <c r="J11" s="39"/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69">
        <v>0</v>
      </c>
      <c r="Z11" s="69">
        <v>0</v>
      </c>
      <c r="AA11" s="69">
        <v>0</v>
      </c>
      <c r="AB11" s="81">
        <v>582.41308793456028</v>
      </c>
      <c r="AC11" s="26">
        <v>507.96597061098208</v>
      </c>
      <c r="AE11">
        <f t="shared" si="2"/>
        <v>0</v>
      </c>
      <c r="AF11" s="55">
        <f t="shared" si="3"/>
        <v>0</v>
      </c>
      <c r="AG11" s="55">
        <f t="shared" si="4"/>
        <v>0</v>
      </c>
      <c r="AH11" s="55">
        <f t="shared" si="5"/>
        <v>0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5">
        <f t="shared" si="9"/>
        <v>0</v>
      </c>
    </row>
    <row r="12" spans="1:38" x14ac:dyDescent="0.2">
      <c r="A12" s="12">
        <v>5</v>
      </c>
      <c r="B12" s="87" t="s">
        <v>90</v>
      </c>
      <c r="C12" s="5" t="s">
        <v>9</v>
      </c>
      <c r="D12" s="5" t="s">
        <v>10</v>
      </c>
      <c r="E12" s="41">
        <v>1977</v>
      </c>
      <c r="F12" s="28">
        <v>6989.0491062697301</v>
      </c>
      <c r="G12" s="28">
        <f t="shared" si="0"/>
        <v>17</v>
      </c>
      <c r="H12" s="28"/>
      <c r="I12" s="28">
        <f t="shared" si="1"/>
        <v>6989.0491062697301</v>
      </c>
      <c r="J12" s="28"/>
      <c r="K12" s="56">
        <v>0</v>
      </c>
      <c r="L12" s="8">
        <v>715.96406357982039</v>
      </c>
      <c r="M12" s="59">
        <v>0</v>
      </c>
      <c r="N12" s="59">
        <v>0</v>
      </c>
      <c r="O12" s="58">
        <v>0</v>
      </c>
      <c r="P12" s="58">
        <v>0</v>
      </c>
      <c r="Q12" s="58">
        <v>0</v>
      </c>
      <c r="R12" s="37">
        <v>791.92944949225011</v>
      </c>
      <c r="S12" s="37">
        <v>639.06146728354258</v>
      </c>
      <c r="T12" s="37">
        <v>480.18211033743995</v>
      </c>
      <c r="U12" s="37">
        <v>644.37086092715231</v>
      </c>
      <c r="V12" s="37">
        <v>466.02585349685108</v>
      </c>
      <c r="W12" s="37">
        <v>795.80745341614897</v>
      </c>
      <c r="X12" s="37">
        <v>642.20930232558101</v>
      </c>
      <c r="Y12" s="69">
        <v>0</v>
      </c>
      <c r="Z12" s="69">
        <v>0</v>
      </c>
      <c r="AA12" s="71">
        <v>505.10614934114244</v>
      </c>
      <c r="AB12" s="26">
        <v>630.13152650458369</v>
      </c>
      <c r="AC12" s="26">
        <v>678.26086956521726</v>
      </c>
      <c r="AE12">
        <f t="shared" si="2"/>
        <v>0</v>
      </c>
      <c r="AF12" s="55">
        <f t="shared" si="3"/>
        <v>0</v>
      </c>
      <c r="AG12" s="55">
        <f t="shared" si="4"/>
        <v>0</v>
      </c>
      <c r="AH12" s="55">
        <f t="shared" si="5"/>
        <v>0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5">
        <f t="shared" si="9"/>
        <v>0</v>
      </c>
    </row>
    <row r="13" spans="1:38" x14ac:dyDescent="0.2">
      <c r="A13" s="12">
        <v>6</v>
      </c>
      <c r="B13" s="87" t="s">
        <v>179</v>
      </c>
      <c r="C13" s="5" t="s">
        <v>9</v>
      </c>
      <c r="D13" t="s">
        <v>28</v>
      </c>
      <c r="E13" s="44">
        <v>1999</v>
      </c>
      <c r="F13" s="28">
        <v>5260.4659091694512</v>
      </c>
      <c r="G13" s="28">
        <f t="shared" si="0"/>
        <v>17</v>
      </c>
      <c r="H13" s="28"/>
      <c r="I13" s="28">
        <f t="shared" si="1"/>
        <v>5260.4659091694512</v>
      </c>
      <c r="J13" s="28"/>
      <c r="K13" s="56">
        <v>0</v>
      </c>
      <c r="L13" s="56">
        <v>0</v>
      </c>
      <c r="M13" s="56">
        <v>0</v>
      </c>
      <c r="N13" s="56">
        <v>0</v>
      </c>
      <c r="O13" s="58">
        <v>0</v>
      </c>
      <c r="P13" s="58">
        <v>0</v>
      </c>
      <c r="Q13" s="58">
        <v>0</v>
      </c>
      <c r="R13" s="37">
        <v>711.51254953764874</v>
      </c>
      <c r="S13" s="37">
        <v>770</v>
      </c>
      <c r="T13" s="37">
        <v>572.62569832402232</v>
      </c>
      <c r="U13" s="37">
        <v>380.71886319309021</v>
      </c>
      <c r="V13" s="37">
        <v>625.60879811468965</v>
      </c>
      <c r="W13" s="37">
        <v>800</v>
      </c>
      <c r="X13" s="58">
        <v>0</v>
      </c>
      <c r="Y13" s="69">
        <v>0</v>
      </c>
      <c r="Z13" s="69">
        <v>0</v>
      </c>
      <c r="AA13" s="69">
        <v>0</v>
      </c>
      <c r="AB13" s="37">
        <v>700</v>
      </c>
      <c r="AC13" s="26">
        <v>700</v>
      </c>
      <c r="AE13">
        <f t="shared" si="2"/>
        <v>0</v>
      </c>
      <c r="AF13" s="55">
        <f t="shared" si="3"/>
        <v>0</v>
      </c>
      <c r="AG13" s="55">
        <f t="shared" si="4"/>
        <v>0</v>
      </c>
      <c r="AH13" s="55">
        <f t="shared" si="5"/>
        <v>0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5">
        <f t="shared" si="9"/>
        <v>0</v>
      </c>
    </row>
    <row r="14" spans="1:38" x14ac:dyDescent="0.2">
      <c r="A14" s="12">
        <v>7</v>
      </c>
      <c r="B14" s="87" t="s">
        <v>21</v>
      </c>
      <c r="C14" s="5" t="s">
        <v>9</v>
      </c>
      <c r="D14" s="5" t="s">
        <v>22</v>
      </c>
      <c r="E14" s="41">
        <v>1988</v>
      </c>
      <c r="F14" s="28">
        <v>9030.8507040608365</v>
      </c>
      <c r="G14" s="28">
        <f t="shared" si="0"/>
        <v>17</v>
      </c>
      <c r="H14" s="28"/>
      <c r="I14" s="28">
        <f t="shared" si="1"/>
        <v>6815.5446546119119</v>
      </c>
      <c r="J14" s="28"/>
      <c r="K14" s="8">
        <v>351.29174543163202</v>
      </c>
      <c r="L14" s="8">
        <v>524.63382157123863</v>
      </c>
      <c r="M14" s="8">
        <v>629.31831892217986</v>
      </c>
      <c r="N14" s="8">
        <v>751.327618649383</v>
      </c>
      <c r="O14" s="37">
        <v>10</v>
      </c>
      <c r="P14" s="37">
        <v>10</v>
      </c>
      <c r="Q14" s="37">
        <v>314.1720896601592</v>
      </c>
      <c r="R14" s="37">
        <v>493.85355424906442</v>
      </c>
      <c r="S14" s="37">
        <v>92.333113020489051</v>
      </c>
      <c r="T14" s="37">
        <v>564.80446927374305</v>
      </c>
      <c r="U14" s="37">
        <v>441.57146837559208</v>
      </c>
      <c r="V14" s="37">
        <v>630.32207384131971</v>
      </c>
      <c r="W14" s="37">
        <v>701.48992112182282</v>
      </c>
      <c r="X14" s="37">
        <v>502.08407871198557</v>
      </c>
      <c r="Y14" s="37">
        <v>610.07162041181709</v>
      </c>
      <c r="Z14" s="37">
        <v>539.10353154240875</v>
      </c>
      <c r="AA14" s="8">
        <v>600.73206442166941</v>
      </c>
      <c r="AB14" s="26">
        <v>543.2443204463932</v>
      </c>
      <c r="AC14" s="37">
        <v>720.49689440993791</v>
      </c>
      <c r="AE14">
        <f t="shared" si="2"/>
        <v>10</v>
      </c>
      <c r="AF14" s="55">
        <f t="shared" si="3"/>
        <v>10</v>
      </c>
      <c r="AG14" s="55">
        <f t="shared" si="4"/>
        <v>92.333113020489051</v>
      </c>
      <c r="AH14" s="55">
        <f t="shared" si="5"/>
        <v>314.1720896601592</v>
      </c>
      <c r="AI14" s="55">
        <f t="shared" si="6"/>
        <v>351.29174543163202</v>
      </c>
      <c r="AJ14" s="55">
        <f t="shared" si="7"/>
        <v>441.57146837559208</v>
      </c>
      <c r="AK14" s="55">
        <f t="shared" si="8"/>
        <v>493.85355424906442</v>
      </c>
      <c r="AL14" s="55">
        <f t="shared" si="9"/>
        <v>502.08407871198557</v>
      </c>
    </row>
    <row r="15" spans="1:38" x14ac:dyDescent="0.2">
      <c r="A15" s="12">
        <v>8</v>
      </c>
      <c r="B15" s="87" t="s">
        <v>315</v>
      </c>
      <c r="C15" s="5" t="s">
        <v>9</v>
      </c>
      <c r="D15" s="5" t="s">
        <v>10</v>
      </c>
      <c r="E15" s="42">
        <v>1969</v>
      </c>
      <c r="F15" s="28">
        <v>5979.136924072629</v>
      </c>
      <c r="G15" s="28">
        <f t="shared" si="0"/>
        <v>17</v>
      </c>
      <c r="H15" s="28"/>
      <c r="I15" s="28">
        <f t="shared" si="1"/>
        <v>5979.136924072629</v>
      </c>
      <c r="J15" s="28"/>
      <c r="K15" s="8">
        <v>495.75680810639631</v>
      </c>
      <c r="L15" s="8">
        <v>485.21970705725738</v>
      </c>
      <c r="M15" s="59">
        <v>0</v>
      </c>
      <c r="N15" s="8">
        <v>643.2782772318626</v>
      </c>
      <c r="O15" s="58">
        <v>0</v>
      </c>
      <c r="P15" s="58">
        <v>0</v>
      </c>
      <c r="Q15" s="58">
        <v>0</v>
      </c>
      <c r="R15" s="58">
        <v>0</v>
      </c>
      <c r="S15" s="37">
        <v>787.6320582877961</v>
      </c>
      <c r="T15" s="37">
        <v>433.24022346368719</v>
      </c>
      <c r="U15" s="37">
        <v>311.84173864586262</v>
      </c>
      <c r="V15" s="37">
        <v>403.45640219952872</v>
      </c>
      <c r="W15" s="37">
        <v>588.25591586327789</v>
      </c>
      <c r="X15" s="58">
        <v>0</v>
      </c>
      <c r="Y15" s="37">
        <v>562.251256281407</v>
      </c>
      <c r="Z15" s="58">
        <v>0</v>
      </c>
      <c r="AA15" s="57">
        <v>0</v>
      </c>
      <c r="AB15" s="37">
        <v>666.50306748466267</v>
      </c>
      <c r="AC15" s="37">
        <v>601.70146945088948</v>
      </c>
      <c r="AE15">
        <f t="shared" si="2"/>
        <v>0</v>
      </c>
      <c r="AF15" s="55">
        <f t="shared" si="3"/>
        <v>0</v>
      </c>
      <c r="AG15" s="55">
        <f t="shared" si="4"/>
        <v>0</v>
      </c>
      <c r="AH15" s="55">
        <f t="shared" si="5"/>
        <v>0</v>
      </c>
      <c r="AI15" s="55">
        <f t="shared" si="6"/>
        <v>0</v>
      </c>
      <c r="AJ15" s="55">
        <f t="shared" si="7"/>
        <v>0</v>
      </c>
      <c r="AK15" s="55">
        <f t="shared" si="8"/>
        <v>0</v>
      </c>
      <c r="AL15" s="55">
        <f t="shared" si="9"/>
        <v>0</v>
      </c>
    </row>
    <row r="16" spans="1:38" x14ac:dyDescent="0.2">
      <c r="A16" s="12">
        <v>9</v>
      </c>
      <c r="B16" s="87" t="s">
        <v>81</v>
      </c>
      <c r="C16" s="5" t="s">
        <v>9</v>
      </c>
      <c r="D16" s="5" t="s">
        <v>20</v>
      </c>
      <c r="E16" s="40">
        <v>1997</v>
      </c>
      <c r="F16" s="28">
        <v>14571.644130953957</v>
      </c>
      <c r="G16" s="28">
        <f t="shared" si="0"/>
        <v>17</v>
      </c>
      <c r="H16" s="28"/>
      <c r="I16" s="28">
        <f t="shared" si="1"/>
        <v>9878.6730566685255</v>
      </c>
      <c r="J16" s="28"/>
      <c r="K16" s="8">
        <v>839.63453056080641</v>
      </c>
      <c r="L16" s="8">
        <v>872.84035936420184</v>
      </c>
      <c r="M16" s="8">
        <v>695.9417273673256</v>
      </c>
      <c r="N16" s="8">
        <v>992.72197962154291</v>
      </c>
      <c r="O16" s="37">
        <v>799.24242424242425</v>
      </c>
      <c r="P16" s="37">
        <v>877.53731343283607</v>
      </c>
      <c r="Q16" s="37">
        <v>880</v>
      </c>
      <c r="R16" s="37">
        <v>930.67878140032053</v>
      </c>
      <c r="S16" s="37">
        <v>947.68671513549225</v>
      </c>
      <c r="T16" s="37">
        <v>800</v>
      </c>
      <c r="U16" s="37">
        <v>356.42240178322663</v>
      </c>
      <c r="V16" s="37">
        <v>785.54595443833455</v>
      </c>
      <c r="W16" s="37">
        <v>585.45135845749337</v>
      </c>
      <c r="X16" s="58">
        <v>0</v>
      </c>
      <c r="Y16" s="70">
        <v>959</v>
      </c>
      <c r="Z16" s="70">
        <v>792</v>
      </c>
      <c r="AA16" s="71">
        <v>979.8133235724747</v>
      </c>
      <c r="AB16" s="26">
        <v>740.13551215623784</v>
      </c>
      <c r="AC16" s="26">
        <v>737.47412008281549</v>
      </c>
      <c r="AE16">
        <f t="shared" si="2"/>
        <v>0</v>
      </c>
      <c r="AF16" s="55">
        <f t="shared" si="3"/>
        <v>356.42240178322663</v>
      </c>
      <c r="AG16" s="55">
        <f t="shared" si="4"/>
        <v>585.45135845749337</v>
      </c>
      <c r="AH16" s="55">
        <f t="shared" si="5"/>
        <v>695.9417273673256</v>
      </c>
      <c r="AI16" s="55">
        <f t="shared" si="6"/>
        <v>737.47412008281549</v>
      </c>
      <c r="AJ16" s="55">
        <f t="shared" si="7"/>
        <v>740.13551215623784</v>
      </c>
      <c r="AK16" s="55">
        <f t="shared" si="8"/>
        <v>785.54595443833455</v>
      </c>
      <c r="AL16" s="55">
        <f t="shared" si="9"/>
        <v>792</v>
      </c>
    </row>
    <row r="17" spans="1:38" x14ac:dyDescent="0.2">
      <c r="A17" s="12">
        <v>10</v>
      </c>
      <c r="B17" s="87" t="s">
        <v>23</v>
      </c>
      <c r="C17" s="5" t="s">
        <v>9</v>
      </c>
      <c r="D17" s="5" t="s">
        <v>24</v>
      </c>
      <c r="E17" s="41">
        <v>1977</v>
      </c>
      <c r="F17" s="28">
        <v>13706.257634546664</v>
      </c>
      <c r="G17" s="28">
        <f t="shared" si="0"/>
        <v>17</v>
      </c>
      <c r="H17" s="28"/>
      <c r="I17" s="28">
        <f t="shared" si="1"/>
        <v>10579.214211706239</v>
      </c>
      <c r="J17" s="28"/>
      <c r="K17" s="8">
        <v>923.75551354757408</v>
      </c>
      <c r="L17" s="8">
        <v>728.40359364201765</v>
      </c>
      <c r="M17" s="8">
        <v>872.84079084287168</v>
      </c>
      <c r="N17" s="8">
        <v>972.10092188258113</v>
      </c>
      <c r="O17" s="58">
        <v>0</v>
      </c>
      <c r="P17" s="37">
        <v>658.91980360065452</v>
      </c>
      <c r="Q17" s="58">
        <v>0</v>
      </c>
      <c r="R17" s="37">
        <v>1068.8401924104755</v>
      </c>
      <c r="S17" s="37">
        <v>1001.123595505618</v>
      </c>
      <c r="T17" s="37">
        <v>893.14408141403328</v>
      </c>
      <c r="U17" s="37">
        <v>919.20529801324506</v>
      </c>
      <c r="V17" s="37">
        <v>885.97944978455416</v>
      </c>
      <c r="W17" s="37">
        <v>877.71739130434764</v>
      </c>
      <c r="X17" s="37">
        <v>1026.3327370304114</v>
      </c>
      <c r="Y17" s="58">
        <v>0</v>
      </c>
      <c r="Z17" s="58">
        <v>0</v>
      </c>
      <c r="AA17" s="8">
        <v>1032.9612005856518</v>
      </c>
      <c r="AB17" s="26">
        <v>866.87923475488265</v>
      </c>
      <c r="AC17" s="37">
        <v>978.05383022774311</v>
      </c>
      <c r="AE17">
        <f t="shared" si="2"/>
        <v>0</v>
      </c>
      <c r="AF17" s="55">
        <f t="shared" si="3"/>
        <v>0</v>
      </c>
      <c r="AG17" s="55">
        <f t="shared" si="4"/>
        <v>0</v>
      </c>
      <c r="AH17" s="55">
        <f t="shared" si="5"/>
        <v>0</v>
      </c>
      <c r="AI17" s="55">
        <f t="shared" si="6"/>
        <v>658.91980360065452</v>
      </c>
      <c r="AJ17" s="55">
        <f t="shared" si="7"/>
        <v>728.40359364201765</v>
      </c>
      <c r="AK17" s="55">
        <f t="shared" si="8"/>
        <v>866.87923475488265</v>
      </c>
      <c r="AL17" s="55">
        <f t="shared" si="9"/>
        <v>872.84079084287168</v>
      </c>
    </row>
    <row r="18" spans="1:38" x14ac:dyDescent="0.2">
      <c r="A18" s="12">
        <v>11</v>
      </c>
      <c r="B18" s="87" t="s">
        <v>82</v>
      </c>
      <c r="C18" s="5" t="s">
        <v>9</v>
      </c>
      <c r="D18" s="5" t="s">
        <v>16</v>
      </c>
      <c r="E18" s="41">
        <v>1976</v>
      </c>
      <c r="F18" s="28">
        <v>10030.560128138453</v>
      </c>
      <c r="G18" s="28">
        <f t="shared" si="0"/>
        <v>17</v>
      </c>
      <c r="H18" s="28"/>
      <c r="I18" s="28">
        <f t="shared" si="1"/>
        <v>9317.3141310496612</v>
      </c>
      <c r="J18" s="28"/>
      <c r="K18" s="8">
        <v>963.45305608065507</v>
      </c>
      <c r="L18" s="8">
        <v>0</v>
      </c>
      <c r="M18" s="8">
        <v>829.96878251820999</v>
      </c>
      <c r="N18" s="8">
        <v>713.24599708879191</v>
      </c>
      <c r="O18" s="37">
        <v>771.17818889970806</v>
      </c>
      <c r="P18" s="37">
        <v>883.60065466448475</v>
      </c>
      <c r="Q18" s="37">
        <v>774.16244878283953</v>
      </c>
      <c r="R18" s="37">
        <v>839.55104222340981</v>
      </c>
      <c r="S18" s="37">
        <v>0</v>
      </c>
      <c r="T18" s="37">
        <v>729.05027932960888</v>
      </c>
      <c r="U18" s="37">
        <v>849.00662251655649</v>
      </c>
      <c r="V18" s="37">
        <v>851.83957573748773</v>
      </c>
      <c r="W18" s="58">
        <v>0</v>
      </c>
      <c r="X18" s="58">
        <v>0</v>
      </c>
      <c r="Y18" s="58">
        <v>0</v>
      </c>
      <c r="Z18" s="58">
        <v>0</v>
      </c>
      <c r="AA18" s="8">
        <v>973.3711566617867</v>
      </c>
      <c r="AB18" s="26">
        <v>852.13232363491454</v>
      </c>
      <c r="AC18" s="37">
        <v>0</v>
      </c>
      <c r="AE18">
        <f t="shared" si="2"/>
        <v>0</v>
      </c>
      <c r="AF18" s="55">
        <f t="shared" si="3"/>
        <v>0</v>
      </c>
      <c r="AG18" s="55">
        <f t="shared" si="4"/>
        <v>0</v>
      </c>
      <c r="AH18" s="55">
        <f t="shared" si="5"/>
        <v>0</v>
      </c>
      <c r="AI18" s="55">
        <f t="shared" si="6"/>
        <v>0</v>
      </c>
      <c r="AJ18" s="55">
        <f t="shared" si="7"/>
        <v>0</v>
      </c>
      <c r="AK18" s="55">
        <f t="shared" si="8"/>
        <v>0</v>
      </c>
      <c r="AL18" s="55">
        <f t="shared" si="9"/>
        <v>713.24599708879191</v>
      </c>
    </row>
    <row r="19" spans="1:38" x14ac:dyDescent="0.2">
      <c r="A19" s="12">
        <v>12</v>
      </c>
      <c r="B19" s="87" t="s">
        <v>313</v>
      </c>
      <c r="C19" s="5" t="s">
        <v>9</v>
      </c>
      <c r="D19" s="5" t="s">
        <v>314</v>
      </c>
      <c r="E19" s="44">
        <v>1999</v>
      </c>
      <c r="F19" s="28">
        <v>341.15466701603418</v>
      </c>
      <c r="G19" s="28">
        <f t="shared" si="0"/>
        <v>17</v>
      </c>
      <c r="H19" s="28"/>
      <c r="I19" s="28">
        <f t="shared" si="1"/>
        <v>341.15466701603418</v>
      </c>
      <c r="J19" s="28"/>
      <c r="K19" s="58">
        <v>0</v>
      </c>
      <c r="L19" s="59">
        <v>0</v>
      </c>
      <c r="M19" s="58">
        <v>0</v>
      </c>
      <c r="N19" s="59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70">
        <v>22.215025906735725</v>
      </c>
      <c r="Z19" s="70">
        <v>318.93964110929846</v>
      </c>
      <c r="AA19" s="69">
        <v>0</v>
      </c>
      <c r="AB19" s="37">
        <v>0</v>
      </c>
      <c r="AC19" s="26">
        <v>0</v>
      </c>
      <c r="AE19">
        <f t="shared" si="2"/>
        <v>0</v>
      </c>
      <c r="AF19" s="55">
        <f t="shared" si="3"/>
        <v>0</v>
      </c>
      <c r="AG19" s="55">
        <f t="shared" si="4"/>
        <v>0</v>
      </c>
      <c r="AH19" s="55">
        <f t="shared" si="5"/>
        <v>0</v>
      </c>
      <c r="AI19" s="55">
        <f t="shared" si="6"/>
        <v>0</v>
      </c>
      <c r="AJ19" s="55">
        <f t="shared" si="7"/>
        <v>0</v>
      </c>
      <c r="AK19" s="55">
        <f t="shared" si="8"/>
        <v>0</v>
      </c>
      <c r="AL19" s="55">
        <f t="shared" si="9"/>
        <v>0</v>
      </c>
    </row>
    <row r="20" spans="1:38" x14ac:dyDescent="0.2">
      <c r="A20" s="12">
        <v>13</v>
      </c>
      <c r="B20" s="87" t="s">
        <v>344</v>
      </c>
      <c r="C20" s="5" t="s">
        <v>9</v>
      </c>
      <c r="D20" s="5" t="s">
        <v>345</v>
      </c>
      <c r="E20" s="41">
        <v>1994</v>
      </c>
      <c r="F20" s="28">
        <v>1417.048026689838</v>
      </c>
      <c r="G20" s="28">
        <f t="shared" si="0"/>
        <v>17</v>
      </c>
      <c r="H20" s="39"/>
      <c r="I20" s="28">
        <f t="shared" si="1"/>
        <v>1417.048026689838</v>
      </c>
      <c r="J20" s="39"/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69">
        <v>0</v>
      </c>
      <c r="Z20" s="69">
        <v>0</v>
      </c>
      <c r="AA20" s="69">
        <v>0</v>
      </c>
      <c r="AB20" s="37">
        <v>668.39378238341988</v>
      </c>
      <c r="AC20" s="37">
        <v>748.65424430641815</v>
      </c>
      <c r="AE20">
        <f t="shared" si="2"/>
        <v>0</v>
      </c>
      <c r="AF20" s="55">
        <f t="shared" si="3"/>
        <v>0</v>
      </c>
      <c r="AG20" s="55">
        <f t="shared" si="4"/>
        <v>0</v>
      </c>
      <c r="AH20" s="55">
        <f t="shared" si="5"/>
        <v>0</v>
      </c>
      <c r="AI20" s="55">
        <f t="shared" si="6"/>
        <v>0</v>
      </c>
      <c r="AJ20" s="55">
        <f t="shared" si="7"/>
        <v>0</v>
      </c>
      <c r="AK20" s="55">
        <f t="shared" si="8"/>
        <v>0</v>
      </c>
      <c r="AL20" s="55">
        <f t="shared" si="9"/>
        <v>0</v>
      </c>
    </row>
    <row r="21" spans="1:38" x14ac:dyDescent="0.2">
      <c r="A21" s="12">
        <v>14</v>
      </c>
      <c r="B21" s="87" t="s">
        <v>96</v>
      </c>
      <c r="C21" s="5" t="s">
        <v>9</v>
      </c>
      <c r="D21" s="5" t="s">
        <v>10</v>
      </c>
      <c r="E21" s="42">
        <v>1975</v>
      </c>
      <c r="F21" s="28">
        <v>5820.3410751657466</v>
      </c>
      <c r="G21" s="28">
        <f t="shared" si="0"/>
        <v>17</v>
      </c>
      <c r="H21" s="28"/>
      <c r="I21" s="28">
        <f t="shared" si="1"/>
        <v>5820.3410751657466</v>
      </c>
      <c r="J21" s="28"/>
      <c r="K21" s="56">
        <v>0</v>
      </c>
      <c r="L21" s="8">
        <v>756.04699378023497</v>
      </c>
      <c r="M21" s="59">
        <v>0</v>
      </c>
      <c r="N21" s="59">
        <v>0</v>
      </c>
      <c r="O21" s="58">
        <v>0</v>
      </c>
      <c r="P21" s="58">
        <v>0</v>
      </c>
      <c r="Q21" s="58">
        <v>0</v>
      </c>
      <c r="R21" s="37">
        <v>996.52592196686282</v>
      </c>
      <c r="S21" s="37">
        <v>900.42961004626534</v>
      </c>
      <c r="T21" s="58">
        <v>0</v>
      </c>
      <c r="U21" s="37">
        <v>800.88300220750557</v>
      </c>
      <c r="V21" s="58">
        <v>0</v>
      </c>
      <c r="W21" s="58">
        <v>0</v>
      </c>
      <c r="X21" s="37">
        <v>887.1466905187832</v>
      </c>
      <c r="Y21" s="69">
        <v>0</v>
      </c>
      <c r="Z21" s="69">
        <v>0</v>
      </c>
      <c r="AA21" s="69">
        <v>0</v>
      </c>
      <c r="AB21" s="37">
        <v>781.58628935831007</v>
      </c>
      <c r="AC21" s="37">
        <v>697.72256728778473</v>
      </c>
      <c r="AE21">
        <f t="shared" si="2"/>
        <v>0</v>
      </c>
      <c r="AF21" s="55">
        <f t="shared" si="3"/>
        <v>0</v>
      </c>
      <c r="AG21" s="55">
        <f t="shared" si="4"/>
        <v>0</v>
      </c>
      <c r="AH21" s="55">
        <f t="shared" si="5"/>
        <v>0</v>
      </c>
      <c r="AI21" s="55">
        <f t="shared" si="6"/>
        <v>0</v>
      </c>
      <c r="AJ21" s="55">
        <f t="shared" si="7"/>
        <v>0</v>
      </c>
      <c r="AK21" s="55">
        <f t="shared" si="8"/>
        <v>0</v>
      </c>
      <c r="AL21" s="55">
        <f t="shared" si="9"/>
        <v>0</v>
      </c>
    </row>
    <row r="22" spans="1:38" x14ac:dyDescent="0.2">
      <c r="A22" s="12">
        <v>15</v>
      </c>
      <c r="B22" s="87" t="s">
        <v>106</v>
      </c>
      <c r="C22" s="5" t="s">
        <v>9</v>
      </c>
      <c r="D22" s="5" t="s">
        <v>10</v>
      </c>
      <c r="E22" s="42">
        <v>1969</v>
      </c>
      <c r="F22" s="28">
        <v>9331.9104419364903</v>
      </c>
      <c r="G22" s="28">
        <f t="shared" si="0"/>
        <v>17</v>
      </c>
      <c r="H22" s="28"/>
      <c r="I22" s="28">
        <f t="shared" si="1"/>
        <v>8115.1217865815579</v>
      </c>
      <c r="J22" s="28"/>
      <c r="K22" s="56">
        <v>0</v>
      </c>
      <c r="L22" s="8">
        <v>784.0213049267644</v>
      </c>
      <c r="M22" s="8">
        <v>800</v>
      </c>
      <c r="N22" s="8">
        <v>770.06063140288495</v>
      </c>
      <c r="O22" s="58">
        <v>0</v>
      </c>
      <c r="P22" s="58">
        <v>0</v>
      </c>
      <c r="Q22" s="58">
        <v>0</v>
      </c>
      <c r="R22" s="37">
        <v>739.60448957776578</v>
      </c>
      <c r="S22" s="37">
        <v>624.52081956378038</v>
      </c>
      <c r="T22" s="37">
        <v>660.05586592178781</v>
      </c>
      <c r="U22" s="37">
        <v>670.04736695458348</v>
      </c>
      <c r="V22" s="37">
        <v>800</v>
      </c>
      <c r="W22" s="37">
        <v>772.30499561787894</v>
      </c>
      <c r="X22" s="58">
        <v>0</v>
      </c>
      <c r="Y22" s="37">
        <v>697.32663316582909</v>
      </c>
      <c r="Z22" s="37">
        <v>750.0648882480175</v>
      </c>
      <c r="AA22" s="69">
        <v>0</v>
      </c>
      <c r="AB22" s="37">
        <v>592.26783579115192</v>
      </c>
      <c r="AC22" s="26">
        <v>671.63561076604549</v>
      </c>
      <c r="AE22">
        <f t="shared" si="2"/>
        <v>0</v>
      </c>
      <c r="AF22" s="55">
        <f t="shared" si="3"/>
        <v>0</v>
      </c>
      <c r="AG22" s="55">
        <f t="shared" si="4"/>
        <v>0</v>
      </c>
      <c r="AH22" s="55">
        <f t="shared" si="5"/>
        <v>0</v>
      </c>
      <c r="AI22" s="55">
        <f t="shared" si="6"/>
        <v>0</v>
      </c>
      <c r="AJ22" s="55">
        <f t="shared" si="7"/>
        <v>0</v>
      </c>
      <c r="AK22" s="55">
        <f t="shared" si="8"/>
        <v>592.26783579115192</v>
      </c>
      <c r="AL22" s="55">
        <f t="shared" si="9"/>
        <v>624.52081956378038</v>
      </c>
    </row>
    <row r="23" spans="1:38" x14ac:dyDescent="0.2">
      <c r="A23" s="12">
        <v>16</v>
      </c>
      <c r="B23" s="87" t="s">
        <v>101</v>
      </c>
      <c r="C23" s="5" t="s">
        <v>9</v>
      </c>
      <c r="D23" s="5" t="s">
        <v>107</v>
      </c>
      <c r="E23" s="44">
        <v>1999</v>
      </c>
      <c r="F23" s="28">
        <v>11131.382439855041</v>
      </c>
      <c r="G23" s="28">
        <f t="shared" si="0"/>
        <v>17</v>
      </c>
      <c r="H23" s="28"/>
      <c r="I23" s="28">
        <f t="shared" si="1"/>
        <v>8322.0251540872105</v>
      </c>
      <c r="J23" s="28"/>
      <c r="K23" s="56">
        <v>0</v>
      </c>
      <c r="L23" s="8">
        <v>338.74833555259676</v>
      </c>
      <c r="M23" s="8">
        <v>704.76573496883168</v>
      </c>
      <c r="N23" s="8">
        <v>800</v>
      </c>
      <c r="O23" s="37">
        <v>717.42424242424238</v>
      </c>
      <c r="P23" s="37">
        <v>587.76119402985103</v>
      </c>
      <c r="Q23" s="37">
        <v>786.78358470712067</v>
      </c>
      <c r="R23" s="37">
        <v>0</v>
      </c>
      <c r="S23" s="37">
        <v>574.71910112359512</v>
      </c>
      <c r="T23" s="37">
        <v>674.86033519553064</v>
      </c>
      <c r="U23" s="37">
        <v>633.26831986625814</v>
      </c>
      <c r="V23" s="37">
        <v>712.01885310290652</v>
      </c>
      <c r="W23" s="37">
        <v>781.77037686240146</v>
      </c>
      <c r="X23" s="58">
        <v>0</v>
      </c>
      <c r="Y23" s="37">
        <v>739.53768844221088</v>
      </c>
      <c r="Z23" s="37">
        <v>707.67123287671245</v>
      </c>
      <c r="AA23" s="71">
        <v>772.05344070278193</v>
      </c>
      <c r="AB23" s="26">
        <v>800</v>
      </c>
      <c r="AC23" s="26">
        <v>800</v>
      </c>
      <c r="AE23">
        <f t="shared" si="2"/>
        <v>0</v>
      </c>
      <c r="AF23" s="55">
        <f t="shared" si="3"/>
        <v>0</v>
      </c>
      <c r="AG23" s="55">
        <f t="shared" si="4"/>
        <v>0</v>
      </c>
      <c r="AH23" s="55">
        <f t="shared" si="5"/>
        <v>338.74833555259676</v>
      </c>
      <c r="AI23" s="55">
        <f t="shared" si="6"/>
        <v>574.71910112359512</v>
      </c>
      <c r="AJ23" s="55">
        <f t="shared" si="7"/>
        <v>587.76119402985103</v>
      </c>
      <c r="AK23" s="55">
        <f t="shared" si="8"/>
        <v>633.26831986625814</v>
      </c>
      <c r="AL23" s="55">
        <f t="shared" si="9"/>
        <v>674.86033519553064</v>
      </c>
    </row>
    <row r="24" spans="1:38" x14ac:dyDescent="0.2">
      <c r="A24" s="12">
        <v>17</v>
      </c>
      <c r="B24" s="87" t="s">
        <v>108</v>
      </c>
      <c r="C24" s="5" t="s">
        <v>9</v>
      </c>
      <c r="D24" s="5" t="s">
        <v>107</v>
      </c>
      <c r="E24" s="44">
        <v>2001</v>
      </c>
      <c r="F24" s="28">
        <v>5946.134893045547</v>
      </c>
      <c r="G24" s="28">
        <f t="shared" si="0"/>
        <v>17</v>
      </c>
      <c r="H24" s="28"/>
      <c r="I24" s="28">
        <f t="shared" si="1"/>
        <v>5946.134893045547</v>
      </c>
      <c r="J24" s="28"/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37">
        <v>770</v>
      </c>
      <c r="S24" s="37">
        <v>441.59908186687085</v>
      </c>
      <c r="T24" s="37">
        <v>187.43016759776535</v>
      </c>
      <c r="U24" s="37">
        <v>137.75424909445508</v>
      </c>
      <c r="V24" s="37">
        <v>420.73841319717201</v>
      </c>
      <c r="W24" s="37">
        <v>661.87554776511831</v>
      </c>
      <c r="X24" s="58">
        <v>0</v>
      </c>
      <c r="Y24" s="37">
        <v>719.13212435233163</v>
      </c>
      <c r="Z24" s="37">
        <v>735</v>
      </c>
      <c r="AA24" s="8">
        <v>770</v>
      </c>
      <c r="AB24" s="26">
        <v>466.2962962962963</v>
      </c>
      <c r="AC24" s="37">
        <v>636.30901287553661</v>
      </c>
      <c r="AE24">
        <f t="shared" si="2"/>
        <v>0</v>
      </c>
      <c r="AF24" s="55">
        <f t="shared" si="3"/>
        <v>0</v>
      </c>
      <c r="AG24" s="55">
        <f t="shared" si="4"/>
        <v>0</v>
      </c>
      <c r="AH24" s="55">
        <f t="shared" si="5"/>
        <v>0</v>
      </c>
      <c r="AI24" s="55">
        <f t="shared" si="6"/>
        <v>0</v>
      </c>
      <c r="AJ24" s="55">
        <f t="shared" si="7"/>
        <v>0</v>
      </c>
      <c r="AK24" s="55">
        <f t="shared" si="8"/>
        <v>0</v>
      </c>
      <c r="AL24" s="55">
        <f t="shared" si="9"/>
        <v>0</v>
      </c>
    </row>
    <row r="25" spans="1:38" x14ac:dyDescent="0.2">
      <c r="A25" s="12">
        <v>18</v>
      </c>
      <c r="B25" s="87" t="s">
        <v>13</v>
      </c>
      <c r="C25" s="5" t="s">
        <v>9</v>
      </c>
      <c r="D25" s="5" t="s">
        <v>14</v>
      </c>
      <c r="E25" s="43">
        <v>1956</v>
      </c>
      <c r="F25" s="28">
        <v>9179.380145406627</v>
      </c>
      <c r="G25" s="28">
        <f t="shared" si="0"/>
        <v>17</v>
      </c>
      <c r="H25" s="28"/>
      <c r="I25" s="28">
        <f t="shared" si="1"/>
        <v>8152.5603250344057</v>
      </c>
      <c r="J25" s="28"/>
      <c r="K25" s="8">
        <v>764.28119062697897</v>
      </c>
      <c r="L25" s="8">
        <v>578.96138482024003</v>
      </c>
      <c r="M25" s="8">
        <v>447.8584355519809</v>
      </c>
      <c r="N25" s="8">
        <v>737.11060004181468</v>
      </c>
      <c r="O25" s="58">
        <v>0</v>
      </c>
      <c r="P25" s="58">
        <v>0</v>
      </c>
      <c r="Q25" s="58">
        <v>0</v>
      </c>
      <c r="R25" s="37">
        <v>767.1794871794873</v>
      </c>
      <c r="S25" s="37">
        <v>0</v>
      </c>
      <c r="T25" s="37">
        <v>671.22905027932961</v>
      </c>
      <c r="U25" s="37">
        <v>656.00445806631365</v>
      </c>
      <c r="V25" s="37">
        <v>694.42262372348773</v>
      </c>
      <c r="W25" s="37">
        <v>725.32865907099017</v>
      </c>
      <c r="X25" s="37">
        <v>840</v>
      </c>
      <c r="Y25" s="58">
        <v>0</v>
      </c>
      <c r="Z25" s="58">
        <v>0</v>
      </c>
      <c r="AA25" s="8">
        <v>880</v>
      </c>
      <c r="AB25" s="26">
        <v>734.56032719836401</v>
      </c>
      <c r="AC25" s="37">
        <v>682.44392884764125</v>
      </c>
      <c r="AE25">
        <f t="shared" si="2"/>
        <v>0</v>
      </c>
      <c r="AF25" s="55">
        <f t="shared" si="3"/>
        <v>0</v>
      </c>
      <c r="AG25" s="55">
        <f t="shared" si="4"/>
        <v>0</v>
      </c>
      <c r="AH25" s="55">
        <f t="shared" si="5"/>
        <v>0</v>
      </c>
      <c r="AI25" s="55">
        <f t="shared" si="6"/>
        <v>0</v>
      </c>
      <c r="AJ25" s="55">
        <f t="shared" si="7"/>
        <v>0</v>
      </c>
      <c r="AK25" s="55">
        <f t="shared" si="8"/>
        <v>447.8584355519809</v>
      </c>
      <c r="AL25" s="55">
        <f t="shared" si="9"/>
        <v>578.96138482024003</v>
      </c>
    </row>
    <row r="26" spans="1:38" x14ac:dyDescent="0.2">
      <c r="A26" s="12">
        <v>19</v>
      </c>
      <c r="B26" s="87" t="s">
        <v>25</v>
      </c>
      <c r="C26" s="5" t="s">
        <v>9</v>
      </c>
      <c r="D26" s="5" t="s">
        <v>26</v>
      </c>
      <c r="E26" s="41">
        <v>1977</v>
      </c>
      <c r="F26" s="28">
        <v>16937.500996333059</v>
      </c>
      <c r="G26" s="28">
        <f t="shared" si="0"/>
        <v>17</v>
      </c>
      <c r="H26" s="28"/>
      <c r="I26" s="28">
        <f t="shared" si="1"/>
        <v>11332.517795635491</v>
      </c>
      <c r="J26" s="28"/>
      <c r="K26" s="8">
        <v>965.97353497164431</v>
      </c>
      <c r="L26" s="8">
        <v>980.64961990324821</v>
      </c>
      <c r="M26" s="97">
        <v>936.52445369406871</v>
      </c>
      <c r="N26" s="99">
        <v>1000</v>
      </c>
      <c r="O26" s="98">
        <v>0</v>
      </c>
      <c r="P26" s="37">
        <v>970.73649754500809</v>
      </c>
      <c r="Q26" s="98">
        <v>0</v>
      </c>
      <c r="R26" s="37">
        <v>1099.4120791020844</v>
      </c>
      <c r="S26" s="100">
        <v>1100</v>
      </c>
      <c r="T26" s="96">
        <v>947.24156400642755</v>
      </c>
      <c r="U26" s="96">
        <v>954.30463576158945</v>
      </c>
      <c r="V26" s="96">
        <v>951.93901226383821</v>
      </c>
      <c r="W26" s="37">
        <v>999.22360248447183</v>
      </c>
      <c r="X26" s="37">
        <v>1029.1502683363149</v>
      </c>
      <c r="Y26" s="37">
        <v>1030.259623992838</v>
      </c>
      <c r="Z26" s="37">
        <v>1022.7437367944462</v>
      </c>
      <c r="AA26" s="8">
        <v>1100</v>
      </c>
      <c r="AB26" s="95">
        <v>849</v>
      </c>
      <c r="AC26" s="36">
        <v>1000</v>
      </c>
      <c r="AE26">
        <f t="shared" si="2"/>
        <v>0</v>
      </c>
      <c r="AF26" s="55">
        <f t="shared" si="3"/>
        <v>0</v>
      </c>
      <c r="AG26" s="55">
        <f t="shared" si="4"/>
        <v>849</v>
      </c>
      <c r="AH26" s="55">
        <f t="shared" si="5"/>
        <v>936.52445369406871</v>
      </c>
      <c r="AI26" s="55">
        <f t="shared" si="6"/>
        <v>947.24156400642755</v>
      </c>
      <c r="AJ26" s="55">
        <f t="shared" si="7"/>
        <v>951.93901226383821</v>
      </c>
      <c r="AK26" s="55">
        <f t="shared" si="8"/>
        <v>954.30463576158945</v>
      </c>
      <c r="AL26" s="55">
        <f t="shared" si="9"/>
        <v>965.97353497164431</v>
      </c>
    </row>
    <row r="27" spans="1:38" x14ac:dyDescent="0.2">
      <c r="A27" s="12">
        <v>20</v>
      </c>
      <c r="B27" s="87" t="s">
        <v>65</v>
      </c>
      <c r="C27" s="5" t="s">
        <v>9</v>
      </c>
      <c r="D27" s="5" t="s">
        <v>66</v>
      </c>
      <c r="E27" s="40">
        <v>1997</v>
      </c>
      <c r="F27" s="28">
        <v>8441.4973385626781</v>
      </c>
      <c r="G27" s="28">
        <f t="shared" si="0"/>
        <v>17</v>
      </c>
      <c r="H27" s="28"/>
      <c r="I27" s="28">
        <f t="shared" si="1"/>
        <v>7893.3780852887858</v>
      </c>
      <c r="J27" s="28"/>
      <c r="K27" s="8">
        <v>800</v>
      </c>
      <c r="L27" s="8">
        <v>674.78559176672377</v>
      </c>
      <c r="M27" s="8">
        <v>700</v>
      </c>
      <c r="N27" s="8">
        <v>700</v>
      </c>
      <c r="O27" s="58">
        <v>0</v>
      </c>
      <c r="P27" s="58">
        <v>0</v>
      </c>
      <c r="Q27" s="58">
        <v>0</v>
      </c>
      <c r="R27" s="37">
        <v>834.87179487179515</v>
      </c>
      <c r="S27" s="37">
        <v>752.47851949768642</v>
      </c>
      <c r="T27" s="37">
        <v>572.3463687150836</v>
      </c>
      <c r="U27" s="37">
        <v>548.1192532738927</v>
      </c>
      <c r="V27" s="37">
        <v>552.39591516103667</v>
      </c>
      <c r="W27" s="37">
        <v>758.98334794040295</v>
      </c>
      <c r="X27" s="58">
        <v>0</v>
      </c>
      <c r="Y27" s="69">
        <v>0</v>
      </c>
      <c r="Z27" s="58">
        <v>0</v>
      </c>
      <c r="AA27" s="58">
        <v>0</v>
      </c>
      <c r="AB27" s="37">
        <v>784.94887525562365</v>
      </c>
      <c r="AC27" s="37">
        <v>762.56767208043323</v>
      </c>
      <c r="AE27">
        <f t="shared" si="2"/>
        <v>0</v>
      </c>
      <c r="AF27" s="55">
        <f t="shared" si="3"/>
        <v>0</v>
      </c>
      <c r="AG27" s="55">
        <f t="shared" si="4"/>
        <v>0</v>
      </c>
      <c r="AH27" s="55">
        <f t="shared" si="5"/>
        <v>0</v>
      </c>
      <c r="AI27" s="55">
        <f t="shared" si="6"/>
        <v>0</v>
      </c>
      <c r="AJ27" s="55">
        <f t="shared" si="7"/>
        <v>0</v>
      </c>
      <c r="AK27" s="55">
        <f t="shared" si="8"/>
        <v>0</v>
      </c>
      <c r="AL27" s="55">
        <f t="shared" si="9"/>
        <v>548.1192532738927</v>
      </c>
    </row>
    <row r="28" spans="1:38" x14ac:dyDescent="0.2">
      <c r="A28" s="12">
        <v>21</v>
      </c>
      <c r="B28" s="87" t="s">
        <v>336</v>
      </c>
      <c r="C28" s="5" t="s">
        <v>9</v>
      </c>
      <c r="D28" s="5" t="s">
        <v>337</v>
      </c>
      <c r="E28" s="41"/>
      <c r="F28" s="28">
        <v>117.61259465922679</v>
      </c>
      <c r="G28" s="28">
        <f t="shared" si="0"/>
        <v>17</v>
      </c>
      <c r="H28" s="39"/>
      <c r="I28" s="28">
        <f t="shared" si="1"/>
        <v>117.61259465922679</v>
      </c>
      <c r="J28" s="39"/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81">
        <v>107.61259465922679</v>
      </c>
      <c r="AC28" s="36">
        <v>10</v>
      </c>
      <c r="AE28">
        <f t="shared" si="2"/>
        <v>0</v>
      </c>
      <c r="AF28" s="55">
        <f t="shared" si="3"/>
        <v>0</v>
      </c>
      <c r="AG28" s="55">
        <f t="shared" si="4"/>
        <v>0</v>
      </c>
      <c r="AH28" s="55">
        <f t="shared" si="5"/>
        <v>0</v>
      </c>
      <c r="AI28" s="55">
        <f t="shared" si="6"/>
        <v>0</v>
      </c>
      <c r="AJ28" s="55">
        <f t="shared" si="7"/>
        <v>0</v>
      </c>
      <c r="AK28" s="55">
        <f t="shared" si="8"/>
        <v>0</v>
      </c>
      <c r="AL28" s="55">
        <f t="shared" si="9"/>
        <v>0</v>
      </c>
    </row>
    <row r="29" spans="1:38" x14ac:dyDescent="0.2">
      <c r="A29" s="12">
        <v>22</v>
      </c>
      <c r="B29" s="87" t="s">
        <v>83</v>
      </c>
      <c r="C29" s="5" t="s">
        <v>9</v>
      </c>
      <c r="D29" s="5" t="s">
        <v>20</v>
      </c>
      <c r="E29" s="41">
        <v>1994</v>
      </c>
      <c r="F29" s="28">
        <v>14508.671230908245</v>
      </c>
      <c r="G29" s="28">
        <f t="shared" si="0"/>
        <v>17</v>
      </c>
      <c r="H29" s="28"/>
      <c r="I29" s="28">
        <f t="shared" si="1"/>
        <v>10909.793601331332</v>
      </c>
      <c r="J29" s="28"/>
      <c r="K29" s="8">
        <v>995.90422180214216</v>
      </c>
      <c r="L29" s="8">
        <v>1000</v>
      </c>
      <c r="M29" s="8">
        <v>982.10197710717978</v>
      </c>
      <c r="N29" s="8">
        <v>924.06598738476453</v>
      </c>
      <c r="O29" s="58">
        <v>0</v>
      </c>
      <c r="P29" s="58">
        <v>0</v>
      </c>
      <c r="Q29" s="58">
        <v>0</v>
      </c>
      <c r="R29" s="37">
        <v>1014.7514698022446</v>
      </c>
      <c r="S29" s="37">
        <v>1006.2128222075345</v>
      </c>
      <c r="T29" s="37">
        <v>948.31280128548462</v>
      </c>
      <c r="U29" s="37">
        <v>875.7174392935982</v>
      </c>
      <c r="V29" s="37">
        <v>1000</v>
      </c>
      <c r="W29" s="37">
        <v>901.78571428571422</v>
      </c>
      <c r="X29" s="58">
        <v>0</v>
      </c>
      <c r="Y29" s="37">
        <v>946</v>
      </c>
      <c r="Z29" s="37">
        <v>1050</v>
      </c>
      <c r="AA29" s="8">
        <v>1038.1954612005859</v>
      </c>
      <c r="AB29" s="26">
        <v>928.65683539258703</v>
      </c>
      <c r="AC29" s="37">
        <v>897.30848861283641</v>
      </c>
      <c r="AE29">
        <f t="shared" si="2"/>
        <v>0</v>
      </c>
      <c r="AF29" s="55">
        <f t="shared" si="3"/>
        <v>0</v>
      </c>
      <c r="AG29" s="55">
        <f t="shared" si="4"/>
        <v>0</v>
      </c>
      <c r="AH29" s="55">
        <f t="shared" si="5"/>
        <v>0</v>
      </c>
      <c r="AI29" s="55">
        <f t="shared" si="6"/>
        <v>875.7174392935982</v>
      </c>
      <c r="AJ29" s="55">
        <f t="shared" si="7"/>
        <v>897.30848861283641</v>
      </c>
      <c r="AK29" s="55">
        <f t="shared" si="8"/>
        <v>901.78571428571422</v>
      </c>
      <c r="AL29" s="55">
        <f t="shared" si="9"/>
        <v>924.06598738476453</v>
      </c>
    </row>
    <row r="30" spans="1:38" x14ac:dyDescent="0.2">
      <c r="A30" s="12">
        <v>23</v>
      </c>
      <c r="B30" s="20" t="s">
        <v>174</v>
      </c>
      <c r="C30" s="5" t="s">
        <v>9</v>
      </c>
      <c r="D30" s="5" t="s">
        <v>66</v>
      </c>
      <c r="E30" s="44">
        <v>2001</v>
      </c>
      <c r="F30" s="28">
        <v>926.16508102393482</v>
      </c>
      <c r="G30" s="28">
        <f t="shared" si="0"/>
        <v>17</v>
      </c>
      <c r="H30" s="28"/>
      <c r="I30" s="28">
        <f t="shared" ref="I30:I39" si="10">F30-AE30-AF30-AG30-AH30-AI30-AJ30</f>
        <v>926.16508102393482</v>
      </c>
      <c r="J30" s="28"/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37">
        <v>361.60501981505945</v>
      </c>
      <c r="S30" s="37">
        <v>564.56006120887537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/>
      <c r="AC30" s="57"/>
      <c r="AE30">
        <f t="shared" ref="AE30:AE56" si="11">SMALL(K30:AA30,1)</f>
        <v>0</v>
      </c>
      <c r="AF30" s="55">
        <f t="shared" ref="AF30:AF56" si="12">SMALL(K30:AA30,2)</f>
        <v>0</v>
      </c>
      <c r="AG30" s="55">
        <f t="shared" ref="AG30:AG56" si="13">SMALL(K30:AA30,3)</f>
        <v>0</v>
      </c>
      <c r="AH30" s="55">
        <f t="shared" ref="AH30:AH56" si="14">SMALL(K30:AA30,4)</f>
        <v>0</v>
      </c>
      <c r="AI30" s="55">
        <f t="shared" ref="AI30:AI56" si="15">SMALL(K30:AA30,5)</f>
        <v>0</v>
      </c>
      <c r="AJ30" s="55">
        <f t="shared" ref="AJ30:AJ56" si="16">SMALL(K30:AA30,6)</f>
        <v>0</v>
      </c>
    </row>
    <row r="31" spans="1:38" x14ac:dyDescent="0.2">
      <c r="A31" s="12">
        <v>24</v>
      </c>
      <c r="B31" s="7" t="s">
        <v>97</v>
      </c>
      <c r="C31" s="5" t="s">
        <v>9</v>
      </c>
      <c r="D31" s="5" t="s">
        <v>98</v>
      </c>
      <c r="E31" s="41">
        <v>1981</v>
      </c>
      <c r="F31" s="28">
        <v>3155.6600235988367</v>
      </c>
      <c r="G31" s="28">
        <f t="shared" si="0"/>
        <v>17</v>
      </c>
      <c r="H31" s="28"/>
      <c r="I31" s="28">
        <f t="shared" si="10"/>
        <v>3155.6600235988367</v>
      </c>
      <c r="J31" s="28"/>
      <c r="K31" s="56">
        <v>0</v>
      </c>
      <c r="L31" s="8">
        <v>346.73768308921461</v>
      </c>
      <c r="M31" s="8">
        <v>410.85863663784448</v>
      </c>
      <c r="N31" s="8">
        <v>607.15032406439468</v>
      </c>
      <c r="O31" s="58">
        <v>0</v>
      </c>
      <c r="P31" s="58">
        <v>0</v>
      </c>
      <c r="Q31" s="58">
        <v>0</v>
      </c>
      <c r="R31" s="37">
        <v>174.61250668091921</v>
      </c>
      <c r="S31" s="37">
        <v>172.67019167217427</v>
      </c>
      <c r="T31" s="37">
        <v>526.53631284916219</v>
      </c>
      <c r="U31" s="37">
        <v>419.05823349122323</v>
      </c>
      <c r="V31" s="37">
        <v>498.03613511390398</v>
      </c>
      <c r="W31" s="58">
        <v>0</v>
      </c>
      <c r="X31" s="58">
        <v>0</v>
      </c>
      <c r="Y31" s="69">
        <v>0</v>
      </c>
      <c r="Z31" s="69">
        <v>0</v>
      </c>
      <c r="AA31" s="69">
        <v>0</v>
      </c>
      <c r="AB31" s="58"/>
      <c r="AC31" s="8"/>
      <c r="AE31">
        <f t="shared" si="11"/>
        <v>0</v>
      </c>
      <c r="AF31" s="55">
        <f t="shared" si="12"/>
        <v>0</v>
      </c>
      <c r="AG31" s="55">
        <f t="shared" si="13"/>
        <v>0</v>
      </c>
      <c r="AH31" s="55">
        <f t="shared" si="14"/>
        <v>0</v>
      </c>
      <c r="AI31" s="55">
        <f t="shared" si="15"/>
        <v>0</v>
      </c>
      <c r="AJ31" s="55">
        <f t="shared" si="16"/>
        <v>0</v>
      </c>
    </row>
    <row r="32" spans="1:38" x14ac:dyDescent="0.2">
      <c r="A32" s="12">
        <v>25</v>
      </c>
      <c r="B32" s="20" t="s">
        <v>284</v>
      </c>
      <c r="C32" s="5" t="s">
        <v>9</v>
      </c>
      <c r="D32" s="5" t="s">
        <v>44</v>
      </c>
      <c r="E32" s="41">
        <v>1992</v>
      </c>
      <c r="F32" s="28">
        <v>4456.0043727434741</v>
      </c>
      <c r="G32" s="28">
        <f t="shared" si="0"/>
        <v>17</v>
      </c>
      <c r="H32" s="28"/>
      <c r="I32" s="28">
        <f t="shared" si="10"/>
        <v>4456.0043727434741</v>
      </c>
      <c r="J32" s="28"/>
      <c r="K32" s="56">
        <v>0</v>
      </c>
      <c r="L32" s="56">
        <v>0</v>
      </c>
      <c r="M32" s="59">
        <v>0</v>
      </c>
      <c r="N32" s="59">
        <v>0</v>
      </c>
      <c r="O32" s="58">
        <v>0</v>
      </c>
      <c r="P32" s="58">
        <v>0</v>
      </c>
      <c r="Q32" s="58">
        <v>0</v>
      </c>
      <c r="R32" s="37">
        <v>911.86531266702286</v>
      </c>
      <c r="S32" s="37">
        <v>965.49900859220077</v>
      </c>
      <c r="T32" s="37">
        <v>0</v>
      </c>
      <c r="U32" s="37">
        <v>791.39072847682087</v>
      </c>
      <c r="V32" s="37">
        <v>844.87901889294005</v>
      </c>
      <c r="W32" s="58">
        <v>0</v>
      </c>
      <c r="X32" s="37">
        <v>942.37030411448984</v>
      </c>
      <c r="Y32" s="69">
        <v>0</v>
      </c>
      <c r="Z32" s="69">
        <v>0</v>
      </c>
      <c r="AA32" s="69">
        <v>0</v>
      </c>
      <c r="AB32" s="58"/>
      <c r="AC32" s="8"/>
      <c r="AE32">
        <f t="shared" si="11"/>
        <v>0</v>
      </c>
      <c r="AF32" s="55">
        <f t="shared" si="12"/>
        <v>0</v>
      </c>
      <c r="AG32" s="55">
        <f t="shared" si="13"/>
        <v>0</v>
      </c>
      <c r="AH32" s="55">
        <f t="shared" si="14"/>
        <v>0</v>
      </c>
      <c r="AI32" s="55">
        <f t="shared" si="15"/>
        <v>0</v>
      </c>
      <c r="AJ32" s="55">
        <f t="shared" si="16"/>
        <v>0</v>
      </c>
    </row>
    <row r="33" spans="1:36" x14ac:dyDescent="0.2">
      <c r="A33" s="12">
        <v>26</v>
      </c>
      <c r="B33" s="7" t="s">
        <v>89</v>
      </c>
      <c r="C33" s="5" t="s">
        <v>9</v>
      </c>
      <c r="D33" s="5" t="s">
        <v>109</v>
      </c>
      <c r="E33" s="40">
        <v>1995</v>
      </c>
      <c r="F33" s="28">
        <v>571.88436505409391</v>
      </c>
      <c r="G33" s="28">
        <f t="shared" si="0"/>
        <v>17</v>
      </c>
      <c r="H33" s="28"/>
      <c r="I33" s="28">
        <f t="shared" si="10"/>
        <v>571.88436505409391</v>
      </c>
      <c r="J33" s="28"/>
      <c r="K33" s="58">
        <v>0</v>
      </c>
      <c r="L33" s="8">
        <v>0</v>
      </c>
      <c r="M33" s="8">
        <v>65.972944849115535</v>
      </c>
      <c r="N33" s="59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69">
        <v>0</v>
      </c>
      <c r="Z33" s="69">
        <v>0</v>
      </c>
      <c r="AA33" s="71">
        <v>505.91142020497841</v>
      </c>
      <c r="AB33" s="58"/>
      <c r="AC33" s="58"/>
      <c r="AE33">
        <f t="shared" si="11"/>
        <v>0</v>
      </c>
      <c r="AF33" s="55">
        <f t="shared" si="12"/>
        <v>0</v>
      </c>
      <c r="AG33" s="55">
        <f t="shared" si="13"/>
        <v>0</v>
      </c>
      <c r="AH33" s="55">
        <f t="shared" si="14"/>
        <v>0</v>
      </c>
      <c r="AI33" s="55">
        <f t="shared" si="15"/>
        <v>0</v>
      </c>
      <c r="AJ33" s="55">
        <f t="shared" si="16"/>
        <v>0</v>
      </c>
    </row>
    <row r="34" spans="1:36" x14ac:dyDescent="0.2">
      <c r="A34" s="12">
        <v>27</v>
      </c>
      <c r="B34" s="20" t="s">
        <v>175</v>
      </c>
      <c r="C34" s="5" t="s">
        <v>9</v>
      </c>
      <c r="D34" s="5" t="s">
        <v>66</v>
      </c>
      <c r="E34" s="44">
        <v>2005</v>
      </c>
      <c r="F34" s="28">
        <v>210.0462351387053</v>
      </c>
      <c r="G34" s="28">
        <f t="shared" si="0"/>
        <v>17</v>
      </c>
      <c r="H34" s="28"/>
      <c r="I34" s="28">
        <f t="shared" si="10"/>
        <v>210.0462351387053</v>
      </c>
      <c r="J34" s="28"/>
      <c r="K34" s="58">
        <v>0</v>
      </c>
      <c r="L34" s="58">
        <v>0</v>
      </c>
      <c r="M34" s="56">
        <v>0</v>
      </c>
      <c r="N34" s="59">
        <v>0</v>
      </c>
      <c r="O34" s="58">
        <v>0</v>
      </c>
      <c r="P34" s="58">
        <v>0</v>
      </c>
      <c r="Q34" s="58">
        <v>0</v>
      </c>
      <c r="R34" s="37">
        <v>210.0462351387053</v>
      </c>
      <c r="S34" s="37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/>
      <c r="AC34" s="58"/>
      <c r="AE34">
        <f t="shared" si="11"/>
        <v>0</v>
      </c>
      <c r="AF34" s="55">
        <f t="shared" si="12"/>
        <v>0</v>
      </c>
      <c r="AG34" s="55">
        <f t="shared" si="13"/>
        <v>0</v>
      </c>
      <c r="AH34" s="55">
        <f t="shared" si="14"/>
        <v>0</v>
      </c>
      <c r="AI34" s="55">
        <f t="shared" si="15"/>
        <v>0</v>
      </c>
      <c r="AJ34" s="55">
        <f t="shared" si="16"/>
        <v>0</v>
      </c>
    </row>
    <row r="35" spans="1:36" x14ac:dyDescent="0.2">
      <c r="A35" s="12">
        <v>28</v>
      </c>
      <c r="B35" s="20" t="s">
        <v>176</v>
      </c>
      <c r="C35" s="5" t="s">
        <v>9</v>
      </c>
      <c r="D35" s="5" t="s">
        <v>66</v>
      </c>
      <c r="E35" s="44">
        <v>2002</v>
      </c>
      <c r="F35" s="28">
        <v>1308.447820343461</v>
      </c>
      <c r="G35" s="28">
        <f t="shared" si="0"/>
        <v>17</v>
      </c>
      <c r="H35" s="28"/>
      <c r="I35" s="28">
        <f t="shared" si="10"/>
        <v>1308.447820343461</v>
      </c>
      <c r="J35" s="28"/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37">
        <v>648.4478203434611</v>
      </c>
      <c r="S35" s="37">
        <v>660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69">
        <v>0</v>
      </c>
      <c r="Z35" s="69">
        <v>0</v>
      </c>
      <c r="AA35" s="89">
        <v>0</v>
      </c>
      <c r="AB35" s="69"/>
      <c r="AC35" s="8"/>
      <c r="AD35" s="73"/>
      <c r="AE35">
        <f t="shared" si="11"/>
        <v>0</v>
      </c>
      <c r="AF35" s="55">
        <f t="shared" si="12"/>
        <v>0</v>
      </c>
      <c r="AG35" s="55">
        <f t="shared" si="13"/>
        <v>0</v>
      </c>
      <c r="AH35" s="55">
        <f t="shared" si="14"/>
        <v>0</v>
      </c>
      <c r="AI35" s="55">
        <f t="shared" si="15"/>
        <v>0</v>
      </c>
      <c r="AJ35" s="55">
        <f t="shared" si="16"/>
        <v>0</v>
      </c>
    </row>
    <row r="36" spans="1:36" x14ac:dyDescent="0.2">
      <c r="A36" s="12">
        <v>29</v>
      </c>
      <c r="B36" s="20" t="s">
        <v>177</v>
      </c>
      <c r="C36" s="5" t="s">
        <v>9</v>
      </c>
      <c r="D36" s="5" t="s">
        <v>66</v>
      </c>
      <c r="E36" s="44">
        <v>2002</v>
      </c>
      <c r="F36" s="28">
        <v>1179.3982559109118</v>
      </c>
      <c r="G36" s="28">
        <f t="shared" si="0"/>
        <v>17</v>
      </c>
      <c r="H36" s="28"/>
      <c r="I36" s="28">
        <f t="shared" si="10"/>
        <v>1179.3982559109118</v>
      </c>
      <c r="J36" s="28"/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37">
        <v>644.37912813738444</v>
      </c>
      <c r="S36" s="37">
        <v>535.0191277735272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/>
      <c r="AC36" s="58"/>
      <c r="AE36">
        <f t="shared" si="11"/>
        <v>0</v>
      </c>
      <c r="AF36" s="55">
        <f t="shared" si="12"/>
        <v>0</v>
      </c>
      <c r="AG36" s="55">
        <f t="shared" si="13"/>
        <v>0</v>
      </c>
      <c r="AH36" s="55">
        <f t="shared" si="14"/>
        <v>0</v>
      </c>
      <c r="AI36" s="55">
        <f t="shared" si="15"/>
        <v>0</v>
      </c>
      <c r="AJ36" s="55">
        <f t="shared" si="16"/>
        <v>0</v>
      </c>
    </row>
    <row r="37" spans="1:36" x14ac:dyDescent="0.2">
      <c r="A37" s="12">
        <v>30</v>
      </c>
      <c r="B37" s="7" t="s">
        <v>99</v>
      </c>
      <c r="C37" s="5" t="s">
        <v>9</v>
      </c>
      <c r="D37" s="5" t="s">
        <v>100</v>
      </c>
      <c r="E37" s="41">
        <v>1990</v>
      </c>
      <c r="F37" s="28">
        <v>4759.9862148638585</v>
      </c>
      <c r="G37" s="28">
        <f t="shared" si="0"/>
        <v>17</v>
      </c>
      <c r="H37" s="28"/>
      <c r="I37" s="28">
        <f t="shared" si="10"/>
        <v>4759.9862148638585</v>
      </c>
      <c r="J37" s="28"/>
      <c r="K37" s="56">
        <v>0</v>
      </c>
      <c r="L37" s="8">
        <v>750.46604527296972</v>
      </c>
      <c r="M37" s="8">
        <v>518.47979087070189</v>
      </c>
      <c r="N37" s="59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37">
        <v>604.74860335195547</v>
      </c>
      <c r="U37" s="37">
        <v>743.82836444692123</v>
      </c>
      <c r="V37" s="37">
        <v>707.93401413982713</v>
      </c>
      <c r="W37" s="37">
        <v>693.07624890446982</v>
      </c>
      <c r="X37" s="58">
        <v>0</v>
      </c>
      <c r="Y37" s="58">
        <v>0</v>
      </c>
      <c r="Z37" s="58">
        <v>0</v>
      </c>
      <c r="AA37" s="8">
        <v>741.45314787701329</v>
      </c>
      <c r="AB37" s="58"/>
      <c r="AC37" s="58"/>
      <c r="AE37">
        <f t="shared" si="11"/>
        <v>0</v>
      </c>
      <c r="AF37" s="55">
        <f t="shared" si="12"/>
        <v>0</v>
      </c>
      <c r="AG37" s="55">
        <f t="shared" si="13"/>
        <v>0</v>
      </c>
      <c r="AH37" s="55">
        <f t="shared" si="14"/>
        <v>0</v>
      </c>
      <c r="AI37" s="55">
        <f t="shared" si="15"/>
        <v>0</v>
      </c>
      <c r="AJ37" s="55">
        <f t="shared" si="16"/>
        <v>0</v>
      </c>
    </row>
    <row r="38" spans="1:36" x14ac:dyDescent="0.2">
      <c r="A38" s="12">
        <v>31</v>
      </c>
      <c r="B38" s="7" t="s">
        <v>282</v>
      </c>
      <c r="C38" s="5" t="s">
        <v>184</v>
      </c>
      <c r="D38" s="5" t="s">
        <v>283</v>
      </c>
      <c r="E38" s="41">
        <v>1976</v>
      </c>
      <c r="F38" s="28">
        <v>6776.2659833125335</v>
      </c>
      <c r="G38" s="28">
        <f t="shared" si="0"/>
        <v>17</v>
      </c>
      <c r="H38" s="28"/>
      <c r="I38" s="28">
        <f t="shared" si="10"/>
        <v>6776.2659833125335</v>
      </c>
      <c r="J38" s="28"/>
      <c r="K38" s="56">
        <v>0</v>
      </c>
      <c r="L38" s="56">
        <v>0</v>
      </c>
      <c r="M38" s="59">
        <v>0</v>
      </c>
      <c r="N38" s="59">
        <v>0</v>
      </c>
      <c r="O38" s="58">
        <v>0</v>
      </c>
      <c r="P38" s="37">
        <v>882.52045826513938</v>
      </c>
      <c r="Q38" s="37">
        <v>786.35815859243212</v>
      </c>
      <c r="R38" s="37">
        <v>971.24532335649371</v>
      </c>
      <c r="S38" s="37">
        <v>987.3099801718439</v>
      </c>
      <c r="T38" s="37">
        <v>0</v>
      </c>
      <c r="U38" s="37">
        <v>668.87417218543055</v>
      </c>
      <c r="V38" s="37">
        <v>762.01524693404019</v>
      </c>
      <c r="W38" s="37">
        <v>867.23602484472042</v>
      </c>
      <c r="X38" s="37">
        <v>850.70661896243269</v>
      </c>
      <c r="Y38" s="58">
        <v>0</v>
      </c>
      <c r="Z38" s="58">
        <v>0</v>
      </c>
      <c r="AA38" s="89">
        <v>0</v>
      </c>
      <c r="AB38" s="69"/>
      <c r="AC38" s="8"/>
      <c r="AD38" s="73"/>
      <c r="AE38">
        <f t="shared" si="11"/>
        <v>0</v>
      </c>
      <c r="AF38" s="55">
        <f t="shared" si="12"/>
        <v>0</v>
      </c>
      <c r="AG38" s="55">
        <f t="shared" si="13"/>
        <v>0</v>
      </c>
      <c r="AH38" s="55">
        <f t="shared" si="14"/>
        <v>0</v>
      </c>
      <c r="AI38" s="55">
        <f t="shared" si="15"/>
        <v>0</v>
      </c>
      <c r="AJ38" s="55">
        <f t="shared" si="16"/>
        <v>0</v>
      </c>
    </row>
    <row r="39" spans="1:36" x14ac:dyDescent="0.2">
      <c r="A39" s="12">
        <v>32</v>
      </c>
      <c r="B39" s="20" t="s">
        <v>180</v>
      </c>
      <c r="C39" s="5" t="s">
        <v>9</v>
      </c>
      <c r="D39" s="5" t="s">
        <v>66</v>
      </c>
      <c r="E39" s="44">
        <v>2000</v>
      </c>
      <c r="F39" s="28">
        <v>661.16248348745057</v>
      </c>
      <c r="G39" s="28">
        <f t="shared" si="0"/>
        <v>17</v>
      </c>
      <c r="H39" s="28"/>
      <c r="I39" s="28">
        <f t="shared" si="10"/>
        <v>661.16248348745057</v>
      </c>
      <c r="J39" s="28"/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37">
        <v>661.16248348745057</v>
      </c>
      <c r="S39" s="37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/>
      <c r="AC39" s="58"/>
      <c r="AE39">
        <f t="shared" si="11"/>
        <v>0</v>
      </c>
      <c r="AF39" s="55">
        <f t="shared" si="12"/>
        <v>0</v>
      </c>
      <c r="AG39" s="55">
        <f t="shared" si="13"/>
        <v>0</v>
      </c>
      <c r="AH39" s="55">
        <f t="shared" si="14"/>
        <v>0</v>
      </c>
      <c r="AI39" s="55">
        <f t="shared" si="15"/>
        <v>0</v>
      </c>
      <c r="AJ39" s="55">
        <f t="shared" si="16"/>
        <v>0</v>
      </c>
    </row>
    <row r="40" spans="1:36" x14ac:dyDescent="0.2">
      <c r="A40" s="12">
        <v>33</v>
      </c>
      <c r="B40" s="7" t="s">
        <v>194</v>
      </c>
      <c r="C40" s="5" t="s">
        <v>184</v>
      </c>
      <c r="D40" s="5" t="s">
        <v>201</v>
      </c>
      <c r="E40" s="41">
        <v>1976</v>
      </c>
      <c r="F40" s="28">
        <v>7727.0344490934031</v>
      </c>
      <c r="G40" s="28">
        <f t="shared" ref="G40:G60" si="17">COUNTA(K40,L40,M40,N40,O40,P40,Q40,R40,S40,T40,U40,V40,W40,X40,Y40,Z40,AA40)</f>
        <v>17</v>
      </c>
      <c r="H40" s="28"/>
      <c r="I40" s="28">
        <f t="shared" ref="I40:I60" si="18">F40-AE40-AF40-AG40-AH40-AI40-AJ40</f>
        <v>7727.0344490934031</v>
      </c>
      <c r="J40" s="28"/>
      <c r="K40" s="58">
        <v>0</v>
      </c>
      <c r="L40" s="58">
        <v>0</v>
      </c>
      <c r="M40" s="58">
        <v>0</v>
      </c>
      <c r="N40" s="58">
        <v>0</v>
      </c>
      <c r="O40" s="37">
        <v>555.01460564751733</v>
      </c>
      <c r="P40" s="37">
        <v>833.55155482815076</v>
      </c>
      <c r="Q40" s="37">
        <v>854.7601831766691</v>
      </c>
      <c r="R40" s="37">
        <v>881.29342597541427</v>
      </c>
      <c r="S40" s="37">
        <v>805.9153998678122</v>
      </c>
      <c r="T40" s="58">
        <v>0</v>
      </c>
      <c r="U40" s="58">
        <v>0</v>
      </c>
      <c r="V40" s="58">
        <v>0</v>
      </c>
      <c r="W40" s="58">
        <v>0</v>
      </c>
      <c r="X40" s="37">
        <v>900.29516994633275</v>
      </c>
      <c r="Y40" s="37">
        <v>995.4789615040288</v>
      </c>
      <c r="Z40" s="37">
        <v>978.69000905523694</v>
      </c>
      <c r="AA40" s="8">
        <v>922.03513909224057</v>
      </c>
      <c r="AB40" s="58"/>
      <c r="AC40" s="58"/>
      <c r="AE40">
        <f t="shared" si="11"/>
        <v>0</v>
      </c>
      <c r="AF40" s="55">
        <f t="shared" si="12"/>
        <v>0</v>
      </c>
      <c r="AG40" s="55">
        <f t="shared" si="13"/>
        <v>0</v>
      </c>
      <c r="AH40" s="55">
        <f t="shared" si="14"/>
        <v>0</v>
      </c>
      <c r="AI40" s="55">
        <f t="shared" si="15"/>
        <v>0</v>
      </c>
      <c r="AJ40" s="55">
        <f t="shared" si="16"/>
        <v>0</v>
      </c>
    </row>
    <row r="41" spans="1:36" x14ac:dyDescent="0.2">
      <c r="A41" s="12">
        <v>34</v>
      </c>
      <c r="B41" s="20" t="s">
        <v>295</v>
      </c>
      <c r="C41" s="5" t="s">
        <v>128</v>
      </c>
      <c r="D41" s="5" t="s">
        <v>296</v>
      </c>
      <c r="F41" s="28">
        <v>1438.5494248005257</v>
      </c>
      <c r="G41" s="28">
        <f t="shared" si="17"/>
        <v>17</v>
      </c>
      <c r="H41" s="28"/>
      <c r="I41" s="28">
        <f t="shared" si="18"/>
        <v>1438.5494248005257</v>
      </c>
      <c r="J41" s="28"/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7">
        <v>0</v>
      </c>
      <c r="S41" s="57">
        <v>0</v>
      </c>
      <c r="T41" s="37">
        <v>10</v>
      </c>
      <c r="U41" s="37">
        <v>299.58205628308718</v>
      </c>
      <c r="V41" s="37">
        <v>444.30479183032202</v>
      </c>
      <c r="W41" s="37">
        <v>684.66257668711648</v>
      </c>
      <c r="X41" s="58">
        <v>0</v>
      </c>
      <c r="Y41" s="58">
        <v>0</v>
      </c>
      <c r="Z41" s="58">
        <v>0</v>
      </c>
      <c r="AA41" s="58">
        <v>0</v>
      </c>
      <c r="AB41" s="58"/>
      <c r="AC41" s="58"/>
      <c r="AE41">
        <f t="shared" si="11"/>
        <v>0</v>
      </c>
      <c r="AF41" s="55">
        <f t="shared" si="12"/>
        <v>0</v>
      </c>
      <c r="AG41" s="55">
        <f t="shared" si="13"/>
        <v>0</v>
      </c>
      <c r="AH41" s="55">
        <f t="shared" si="14"/>
        <v>0</v>
      </c>
      <c r="AI41" s="55">
        <f t="shared" si="15"/>
        <v>0</v>
      </c>
      <c r="AJ41" s="55">
        <f t="shared" si="16"/>
        <v>0</v>
      </c>
    </row>
    <row r="42" spans="1:36" x14ac:dyDescent="0.2">
      <c r="A42" s="12">
        <v>35</v>
      </c>
      <c r="B42" s="20" t="s">
        <v>293</v>
      </c>
      <c r="C42" s="5" t="s">
        <v>9</v>
      </c>
      <c r="D42" s="5" t="s">
        <v>294</v>
      </c>
      <c r="E42" s="44">
        <v>1998</v>
      </c>
      <c r="F42" s="28">
        <v>2157.826591407566</v>
      </c>
      <c r="G42" s="28">
        <f t="shared" si="17"/>
        <v>17</v>
      </c>
      <c r="H42" s="28"/>
      <c r="I42" s="28">
        <f t="shared" si="18"/>
        <v>2157.826591407566</v>
      </c>
      <c r="J42" s="28"/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7">
        <v>0</v>
      </c>
      <c r="S42" s="57">
        <v>0</v>
      </c>
      <c r="T42" s="37">
        <v>472.06703910614533</v>
      </c>
      <c r="U42" s="37">
        <v>444.91501811089444</v>
      </c>
      <c r="V42" s="37">
        <v>543.91201885310284</v>
      </c>
      <c r="W42" s="37">
        <v>696.93251533742341</v>
      </c>
      <c r="X42" s="57">
        <v>0</v>
      </c>
      <c r="Y42" s="57">
        <v>0</v>
      </c>
      <c r="Z42" s="57">
        <v>0</v>
      </c>
      <c r="AA42" s="57">
        <v>0</v>
      </c>
      <c r="AB42" s="58"/>
      <c r="AC42" s="58"/>
      <c r="AE42">
        <f t="shared" si="11"/>
        <v>0</v>
      </c>
      <c r="AF42" s="55">
        <f t="shared" si="12"/>
        <v>0</v>
      </c>
      <c r="AG42" s="55">
        <f t="shared" si="13"/>
        <v>0</v>
      </c>
      <c r="AH42" s="55">
        <f t="shared" si="14"/>
        <v>0</v>
      </c>
      <c r="AI42" s="55">
        <f t="shared" si="15"/>
        <v>0</v>
      </c>
      <c r="AJ42" s="55">
        <f t="shared" si="16"/>
        <v>0</v>
      </c>
    </row>
    <row r="43" spans="1:36" x14ac:dyDescent="0.2">
      <c r="A43" s="12">
        <v>36</v>
      </c>
      <c r="B43" s="20" t="s">
        <v>183</v>
      </c>
      <c r="C43" s="5" t="s">
        <v>184</v>
      </c>
      <c r="D43" s="5" t="s">
        <v>185</v>
      </c>
      <c r="E43" s="42"/>
      <c r="F43" s="28">
        <v>1902.5042206571718</v>
      </c>
      <c r="G43" s="28">
        <f t="shared" si="17"/>
        <v>17</v>
      </c>
      <c r="H43" s="28"/>
      <c r="I43" s="28">
        <f t="shared" si="18"/>
        <v>1902.5042206571718</v>
      </c>
      <c r="J43" s="28"/>
      <c r="K43" s="58">
        <v>0</v>
      </c>
      <c r="L43" s="58">
        <v>0</v>
      </c>
      <c r="M43" s="58">
        <v>0</v>
      </c>
      <c r="N43" s="58">
        <v>0</v>
      </c>
      <c r="O43" s="37">
        <v>10</v>
      </c>
      <c r="P43" s="37">
        <v>10</v>
      </c>
      <c r="Q43" s="37">
        <v>31.483689933356786</v>
      </c>
      <c r="R43" s="37">
        <v>511.45299145299163</v>
      </c>
      <c r="S43" s="37">
        <v>620.52823315118394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37">
        <v>368.08040201005031</v>
      </c>
      <c r="Z43" s="37">
        <v>350.95890410958901</v>
      </c>
      <c r="AA43" s="90">
        <v>0</v>
      </c>
      <c r="AB43" s="58"/>
      <c r="AC43" s="8"/>
      <c r="AE43">
        <f t="shared" si="11"/>
        <v>0</v>
      </c>
      <c r="AF43" s="55">
        <f t="shared" si="12"/>
        <v>0</v>
      </c>
      <c r="AG43" s="55">
        <f t="shared" si="13"/>
        <v>0</v>
      </c>
      <c r="AH43" s="55">
        <f t="shared" si="14"/>
        <v>0</v>
      </c>
      <c r="AI43" s="55">
        <f t="shared" si="15"/>
        <v>0</v>
      </c>
      <c r="AJ43" s="55">
        <f t="shared" si="16"/>
        <v>0</v>
      </c>
    </row>
    <row r="44" spans="1:36" x14ac:dyDescent="0.2">
      <c r="A44" s="12">
        <v>37</v>
      </c>
      <c r="B44" s="20" t="s">
        <v>186</v>
      </c>
      <c r="C44" s="5" t="s">
        <v>9</v>
      </c>
      <c r="D44" s="5" t="s">
        <v>98</v>
      </c>
      <c r="E44" s="43">
        <v>1963</v>
      </c>
      <c r="F44" s="28">
        <v>842.51366120218597</v>
      </c>
      <c r="G44" s="28">
        <f t="shared" si="17"/>
        <v>17</v>
      </c>
      <c r="H44" s="28"/>
      <c r="I44" s="28">
        <f t="shared" si="18"/>
        <v>842.51366120218597</v>
      </c>
      <c r="J44" s="28"/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37">
        <v>10</v>
      </c>
      <c r="S44" s="37">
        <v>832.51366120218597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69">
        <v>0</v>
      </c>
      <c r="Z44" s="69">
        <v>0</v>
      </c>
      <c r="AA44" s="90">
        <v>0</v>
      </c>
      <c r="AB44" s="58"/>
      <c r="AC44" s="8"/>
      <c r="AE44">
        <f t="shared" si="11"/>
        <v>0</v>
      </c>
      <c r="AF44" s="55">
        <f t="shared" si="12"/>
        <v>0</v>
      </c>
      <c r="AG44" s="55">
        <f t="shared" si="13"/>
        <v>0</v>
      </c>
      <c r="AH44" s="55">
        <f t="shared" si="14"/>
        <v>0</v>
      </c>
      <c r="AI44" s="55">
        <f t="shared" si="15"/>
        <v>0</v>
      </c>
      <c r="AJ44" s="55">
        <f t="shared" si="16"/>
        <v>0</v>
      </c>
    </row>
    <row r="45" spans="1:36" x14ac:dyDescent="0.2">
      <c r="A45" s="12">
        <v>38</v>
      </c>
      <c r="B45" s="20" t="s">
        <v>181</v>
      </c>
      <c r="C45" s="5" t="s">
        <v>9</v>
      </c>
      <c r="D45" s="5" t="s">
        <v>66</v>
      </c>
      <c r="E45" s="44"/>
      <c r="F45" s="28">
        <v>1304.5838113926529</v>
      </c>
      <c r="G45" s="28">
        <f t="shared" si="17"/>
        <v>17</v>
      </c>
      <c r="H45" s="28"/>
      <c r="I45" s="28">
        <f t="shared" si="18"/>
        <v>1304.5838113926529</v>
      </c>
      <c r="J45" s="28"/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37">
        <v>734.39894319682958</v>
      </c>
      <c r="S45" s="37">
        <v>570.18486819582336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7">
        <v>0</v>
      </c>
      <c r="AB45" s="58"/>
      <c r="AC45" s="58"/>
      <c r="AE45">
        <f t="shared" si="11"/>
        <v>0</v>
      </c>
      <c r="AF45" s="55">
        <f t="shared" si="12"/>
        <v>0</v>
      </c>
      <c r="AG45" s="55">
        <f t="shared" si="13"/>
        <v>0</v>
      </c>
      <c r="AH45" s="55">
        <f t="shared" si="14"/>
        <v>0</v>
      </c>
      <c r="AI45" s="55">
        <f t="shared" si="15"/>
        <v>0</v>
      </c>
      <c r="AJ45" s="55">
        <f t="shared" si="16"/>
        <v>0</v>
      </c>
    </row>
    <row r="46" spans="1:36" x14ac:dyDescent="0.2">
      <c r="A46" s="12">
        <v>39</v>
      </c>
      <c r="B46" s="7" t="s">
        <v>104</v>
      </c>
      <c r="C46" s="5" t="s">
        <v>9</v>
      </c>
      <c r="D46" s="5" t="s">
        <v>10</v>
      </c>
      <c r="E46" s="42">
        <v>1969</v>
      </c>
      <c r="F46" s="28">
        <v>616.77762982689751</v>
      </c>
      <c r="G46" s="28">
        <f t="shared" si="17"/>
        <v>17</v>
      </c>
      <c r="H46" s="28"/>
      <c r="I46" s="28">
        <f t="shared" si="18"/>
        <v>616.77762982689751</v>
      </c>
      <c r="J46" s="28"/>
      <c r="K46" s="58">
        <v>0</v>
      </c>
      <c r="L46" s="8">
        <v>616.77762982689751</v>
      </c>
      <c r="M46" s="59">
        <v>0</v>
      </c>
      <c r="N46" s="59">
        <v>0</v>
      </c>
      <c r="O46" s="58">
        <v>0</v>
      </c>
      <c r="P46" s="58">
        <v>0</v>
      </c>
      <c r="Q46" s="58">
        <v>0</v>
      </c>
      <c r="R46" s="57">
        <v>0</v>
      </c>
      <c r="S46" s="57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93">
        <v>0</v>
      </c>
      <c r="AB46" s="69"/>
      <c r="AC46" s="8"/>
      <c r="AD46" s="73"/>
      <c r="AE46">
        <f t="shared" si="11"/>
        <v>0</v>
      </c>
      <c r="AF46" s="55">
        <f t="shared" si="12"/>
        <v>0</v>
      </c>
      <c r="AG46" s="55">
        <f t="shared" si="13"/>
        <v>0</v>
      </c>
      <c r="AH46" s="55">
        <f t="shared" si="14"/>
        <v>0</v>
      </c>
      <c r="AI46" s="55">
        <f t="shared" si="15"/>
        <v>0</v>
      </c>
      <c r="AJ46" s="55">
        <f t="shared" si="16"/>
        <v>0</v>
      </c>
    </row>
    <row r="47" spans="1:36" x14ac:dyDescent="0.2">
      <c r="A47" s="12">
        <v>40</v>
      </c>
      <c r="B47" s="7" t="s">
        <v>91</v>
      </c>
      <c r="C47" s="5" t="s">
        <v>92</v>
      </c>
      <c r="D47" s="5" t="s">
        <v>95</v>
      </c>
      <c r="E47" s="42">
        <v>1972</v>
      </c>
      <c r="F47" s="28">
        <v>2184.6270113079854</v>
      </c>
      <c r="G47" s="28">
        <f t="shared" si="17"/>
        <v>17</v>
      </c>
      <c r="H47" s="28"/>
      <c r="I47" s="28">
        <f t="shared" si="18"/>
        <v>2184.6270113079854</v>
      </c>
      <c r="J47" s="28"/>
      <c r="K47" s="58">
        <v>0</v>
      </c>
      <c r="L47" s="58">
        <v>0</v>
      </c>
      <c r="M47" s="8">
        <v>446.61810613943788</v>
      </c>
      <c r="N47" s="59">
        <v>0</v>
      </c>
      <c r="O47" s="58">
        <v>0</v>
      </c>
      <c r="P47" s="58">
        <v>0</v>
      </c>
      <c r="Q47" s="58">
        <v>0</v>
      </c>
      <c r="R47" s="57">
        <v>0</v>
      </c>
      <c r="S47" s="57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37">
        <v>657.07251566696505</v>
      </c>
      <c r="Z47" s="37">
        <v>760.63990341080603</v>
      </c>
      <c r="AA47" s="8">
        <v>320.2964860907764</v>
      </c>
      <c r="AB47" s="58"/>
      <c r="AC47" s="58"/>
      <c r="AE47">
        <f t="shared" si="11"/>
        <v>0</v>
      </c>
      <c r="AF47" s="55">
        <f t="shared" si="12"/>
        <v>0</v>
      </c>
      <c r="AG47" s="55">
        <f t="shared" si="13"/>
        <v>0</v>
      </c>
      <c r="AH47" s="55">
        <f t="shared" si="14"/>
        <v>0</v>
      </c>
      <c r="AI47" s="55">
        <f t="shared" si="15"/>
        <v>0</v>
      </c>
      <c r="AJ47" s="55">
        <f t="shared" si="16"/>
        <v>0</v>
      </c>
    </row>
    <row r="48" spans="1:36" x14ac:dyDescent="0.2">
      <c r="A48" s="12">
        <v>41</v>
      </c>
      <c r="B48" s="7" t="s">
        <v>94</v>
      </c>
      <c r="C48" s="5" t="s">
        <v>92</v>
      </c>
      <c r="D48" s="5" t="s">
        <v>93</v>
      </c>
      <c r="E48" s="41">
        <v>1983</v>
      </c>
      <c r="F48" s="28">
        <v>1719.9848431375815</v>
      </c>
      <c r="G48" s="28">
        <f t="shared" si="17"/>
        <v>17</v>
      </c>
      <c r="H48" s="28"/>
      <c r="I48" s="28">
        <f t="shared" si="18"/>
        <v>1719.9848431375815</v>
      </c>
      <c r="J48" s="28"/>
      <c r="K48" s="56">
        <v>0</v>
      </c>
      <c r="L48" s="59">
        <v>0</v>
      </c>
      <c r="M48" s="8">
        <v>893.44432882414139</v>
      </c>
      <c r="N48" s="8">
        <v>826.5405143134401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69">
        <v>0</v>
      </c>
      <c r="AB48" s="58"/>
      <c r="AC48" s="8"/>
      <c r="AE48">
        <f t="shared" si="11"/>
        <v>0</v>
      </c>
      <c r="AF48" s="55">
        <f t="shared" si="12"/>
        <v>0</v>
      </c>
      <c r="AG48" s="55">
        <f t="shared" si="13"/>
        <v>0</v>
      </c>
      <c r="AH48" s="55">
        <f t="shared" si="14"/>
        <v>0</v>
      </c>
      <c r="AI48" s="55">
        <f t="shared" si="15"/>
        <v>0</v>
      </c>
      <c r="AJ48" s="55">
        <f t="shared" si="16"/>
        <v>0</v>
      </c>
    </row>
    <row r="49" spans="1:36" x14ac:dyDescent="0.2">
      <c r="A49" s="12">
        <v>42</v>
      </c>
      <c r="B49" s="20" t="s">
        <v>188</v>
      </c>
      <c r="C49" s="5" t="s">
        <v>9</v>
      </c>
      <c r="D49" s="5" t="s">
        <v>189</v>
      </c>
      <c r="E49" s="41">
        <v>1991</v>
      </c>
      <c r="F49" s="28">
        <v>1352.7782026640307</v>
      </c>
      <c r="G49" s="28">
        <f t="shared" si="17"/>
        <v>17</v>
      </c>
      <c r="H49" s="28"/>
      <c r="I49" s="28">
        <f t="shared" si="18"/>
        <v>1352.7782026640307</v>
      </c>
      <c r="J49" s="28"/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37">
        <v>650.82843399251738</v>
      </c>
      <c r="S49" s="37">
        <v>701.94976867151343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/>
      <c r="AC49" s="58"/>
      <c r="AE49">
        <f t="shared" si="11"/>
        <v>0</v>
      </c>
      <c r="AF49" s="55">
        <f t="shared" si="12"/>
        <v>0</v>
      </c>
      <c r="AG49" s="55">
        <f t="shared" si="13"/>
        <v>0</v>
      </c>
      <c r="AH49" s="55">
        <f t="shared" si="14"/>
        <v>0</v>
      </c>
      <c r="AI49" s="55">
        <f t="shared" si="15"/>
        <v>0</v>
      </c>
      <c r="AJ49" s="55">
        <f t="shared" si="16"/>
        <v>0</v>
      </c>
    </row>
    <row r="50" spans="1:36" x14ac:dyDescent="0.2">
      <c r="A50" s="12">
        <v>43</v>
      </c>
      <c r="B50" s="7" t="s">
        <v>15</v>
      </c>
      <c r="C50" s="5" t="s">
        <v>9</v>
      </c>
      <c r="D50" s="5" t="s">
        <v>16</v>
      </c>
      <c r="E50" s="41">
        <v>1984</v>
      </c>
      <c r="F50" s="28">
        <v>8602.5898026169307</v>
      </c>
      <c r="G50" s="28">
        <f t="shared" si="17"/>
        <v>17</v>
      </c>
      <c r="H50" s="28"/>
      <c r="I50" s="28">
        <f t="shared" si="18"/>
        <v>8194.1942802288704</v>
      </c>
      <c r="J50" s="28"/>
      <c r="K50" s="8">
        <v>791.13362887903736</v>
      </c>
      <c r="L50" s="8">
        <v>800</v>
      </c>
      <c r="M50" s="8">
        <v>579.28815604263025</v>
      </c>
      <c r="N50" s="8">
        <v>795.31674681162428</v>
      </c>
      <c r="O50" s="37">
        <v>759.09090909090901</v>
      </c>
      <c r="P50" s="37">
        <v>408.39552238805987</v>
      </c>
      <c r="Q50" s="58">
        <v>0</v>
      </c>
      <c r="R50" s="37">
        <v>703.15339390700171</v>
      </c>
      <c r="S50" s="37">
        <v>639.78849966953055</v>
      </c>
      <c r="T50" s="37">
        <v>792.45810055865923</v>
      </c>
      <c r="U50" s="37">
        <v>800</v>
      </c>
      <c r="V50" s="37">
        <v>737.47054202670859</v>
      </c>
      <c r="W50" s="37">
        <v>796.49430324276943</v>
      </c>
      <c r="X50" s="58">
        <v>0</v>
      </c>
      <c r="Y50" s="58">
        <v>0</v>
      </c>
      <c r="Z50" s="58">
        <v>0</v>
      </c>
      <c r="AA50" s="58">
        <v>0</v>
      </c>
      <c r="AB50" s="58"/>
      <c r="AC50" s="58"/>
      <c r="AE50">
        <f t="shared" si="11"/>
        <v>0</v>
      </c>
      <c r="AF50" s="55">
        <f t="shared" si="12"/>
        <v>0</v>
      </c>
      <c r="AG50" s="55">
        <f t="shared" si="13"/>
        <v>0</v>
      </c>
      <c r="AH50" s="55">
        <f t="shared" si="14"/>
        <v>0</v>
      </c>
      <c r="AI50" s="55">
        <f t="shared" si="15"/>
        <v>0</v>
      </c>
      <c r="AJ50" s="55">
        <f t="shared" si="16"/>
        <v>408.39552238805987</v>
      </c>
    </row>
    <row r="51" spans="1:36" x14ac:dyDescent="0.2">
      <c r="A51" s="12">
        <v>44</v>
      </c>
      <c r="B51" s="20" t="s">
        <v>190</v>
      </c>
      <c r="C51" s="5" t="s">
        <v>9</v>
      </c>
      <c r="D51" s="5" t="s">
        <v>192</v>
      </c>
      <c r="E51" s="41">
        <v>1986</v>
      </c>
      <c r="F51" s="28">
        <v>20</v>
      </c>
      <c r="G51" s="28">
        <f t="shared" si="17"/>
        <v>17</v>
      </c>
      <c r="H51" s="28"/>
      <c r="I51" s="28">
        <f t="shared" si="18"/>
        <v>20</v>
      </c>
      <c r="J51" s="28"/>
      <c r="K51" s="58">
        <v>0</v>
      </c>
      <c r="L51" s="59">
        <v>0</v>
      </c>
      <c r="M51" s="58">
        <v>0</v>
      </c>
      <c r="N51" s="59">
        <v>0</v>
      </c>
      <c r="O51" s="58">
        <v>0</v>
      </c>
      <c r="P51" s="58">
        <v>0</v>
      </c>
      <c r="Q51" s="58">
        <v>0</v>
      </c>
      <c r="R51" s="37">
        <v>10</v>
      </c>
      <c r="S51" s="37">
        <v>10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69">
        <v>0</v>
      </c>
      <c r="Z51" s="69">
        <v>0</v>
      </c>
      <c r="AA51" s="69">
        <v>0</v>
      </c>
      <c r="AB51" s="58"/>
      <c r="AC51" s="8"/>
      <c r="AD51" s="73"/>
      <c r="AE51">
        <f t="shared" si="11"/>
        <v>0</v>
      </c>
      <c r="AF51" s="55">
        <f t="shared" si="12"/>
        <v>0</v>
      </c>
      <c r="AG51" s="55">
        <f t="shared" si="13"/>
        <v>0</v>
      </c>
      <c r="AH51" s="55">
        <f t="shared" si="14"/>
        <v>0</v>
      </c>
      <c r="AI51" s="55">
        <f t="shared" si="15"/>
        <v>0</v>
      </c>
      <c r="AJ51" s="55">
        <f t="shared" si="16"/>
        <v>0</v>
      </c>
    </row>
    <row r="52" spans="1:36" x14ac:dyDescent="0.2">
      <c r="A52" s="12">
        <v>45</v>
      </c>
      <c r="B52" s="20" t="s">
        <v>191</v>
      </c>
      <c r="C52" s="5" t="s">
        <v>9</v>
      </c>
      <c r="D52" s="5" t="s">
        <v>10</v>
      </c>
      <c r="E52" s="41">
        <v>1978</v>
      </c>
      <c r="F52" s="28">
        <v>573.71345718188604</v>
      </c>
      <c r="G52" s="28">
        <f t="shared" si="17"/>
        <v>17</v>
      </c>
      <c r="H52" s="28"/>
      <c r="I52" s="28">
        <f t="shared" si="18"/>
        <v>573.71345718188604</v>
      </c>
      <c r="J52" s="28"/>
      <c r="K52" s="58">
        <v>0</v>
      </c>
      <c r="L52" s="58">
        <v>0</v>
      </c>
      <c r="M52" s="59">
        <v>0</v>
      </c>
      <c r="N52" s="59">
        <v>0</v>
      </c>
      <c r="O52" s="58">
        <v>0</v>
      </c>
      <c r="P52" s="58">
        <v>0</v>
      </c>
      <c r="Q52" s="58">
        <v>0</v>
      </c>
      <c r="R52" s="37">
        <v>422.12720470336689</v>
      </c>
      <c r="S52" s="37">
        <v>151.58625247851916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/>
      <c r="AC52" s="58"/>
      <c r="AE52">
        <f t="shared" si="11"/>
        <v>0</v>
      </c>
      <c r="AF52" s="55">
        <f t="shared" si="12"/>
        <v>0</v>
      </c>
      <c r="AG52" s="55">
        <f t="shared" si="13"/>
        <v>0</v>
      </c>
      <c r="AH52" s="55">
        <f t="shared" si="14"/>
        <v>0</v>
      </c>
      <c r="AI52" s="55">
        <f t="shared" si="15"/>
        <v>0</v>
      </c>
      <c r="AJ52" s="55">
        <f t="shared" si="16"/>
        <v>0</v>
      </c>
    </row>
    <row r="53" spans="1:36" x14ac:dyDescent="0.2">
      <c r="A53" s="12">
        <v>46</v>
      </c>
      <c r="B53" s="20" t="s">
        <v>187</v>
      </c>
      <c r="C53" s="5" t="s">
        <v>9</v>
      </c>
      <c r="D53" s="5" t="s">
        <v>98</v>
      </c>
      <c r="E53" s="43">
        <v>1965</v>
      </c>
      <c r="F53" s="28">
        <v>1572.9059829059829</v>
      </c>
      <c r="G53" s="28">
        <f t="shared" si="17"/>
        <v>17</v>
      </c>
      <c r="H53" s="28"/>
      <c r="I53" s="28">
        <f t="shared" si="18"/>
        <v>1572.9059829059829</v>
      </c>
      <c r="J53" s="28"/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37">
        <v>692.9059829059828</v>
      </c>
      <c r="S53" s="37">
        <v>880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/>
      <c r="AC53" s="58"/>
      <c r="AE53">
        <f t="shared" si="11"/>
        <v>0</v>
      </c>
      <c r="AF53" s="55">
        <f t="shared" si="12"/>
        <v>0</v>
      </c>
      <c r="AG53" s="55">
        <f t="shared" si="13"/>
        <v>0</v>
      </c>
      <c r="AH53" s="55">
        <f t="shared" si="14"/>
        <v>0</v>
      </c>
      <c r="AI53" s="55">
        <f t="shared" si="15"/>
        <v>0</v>
      </c>
      <c r="AJ53" s="55">
        <f t="shared" si="16"/>
        <v>0</v>
      </c>
    </row>
    <row r="54" spans="1:36" x14ac:dyDescent="0.2">
      <c r="A54" s="12">
        <v>47</v>
      </c>
      <c r="B54" s="20" t="s">
        <v>182</v>
      </c>
      <c r="C54" s="5" t="s">
        <v>9</v>
      </c>
      <c r="D54" s="5" t="s">
        <v>16</v>
      </c>
      <c r="E54" s="40">
        <v>1997</v>
      </c>
      <c r="F54" s="28">
        <v>1371.8374091209516</v>
      </c>
      <c r="G54" s="28">
        <f t="shared" si="17"/>
        <v>17</v>
      </c>
      <c r="H54" s="28"/>
      <c r="I54" s="28">
        <f t="shared" si="18"/>
        <v>1371.8374091209516</v>
      </c>
      <c r="J54" s="28"/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37">
        <v>880</v>
      </c>
      <c r="S54" s="37">
        <v>491.83740912095158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69">
        <v>0</v>
      </c>
      <c r="AB54" s="58"/>
      <c r="AC54" s="8"/>
      <c r="AE54">
        <f t="shared" si="11"/>
        <v>0</v>
      </c>
      <c r="AF54" s="55">
        <f t="shared" si="12"/>
        <v>0</v>
      </c>
      <c r="AG54" s="55">
        <f t="shared" si="13"/>
        <v>0</v>
      </c>
      <c r="AH54" s="55">
        <f t="shared" si="14"/>
        <v>0</v>
      </c>
      <c r="AI54" s="55">
        <f t="shared" si="15"/>
        <v>0</v>
      </c>
      <c r="AJ54" s="55">
        <f t="shared" si="16"/>
        <v>0</v>
      </c>
    </row>
    <row r="55" spans="1:36" x14ac:dyDescent="0.2">
      <c r="A55" s="12">
        <v>48</v>
      </c>
      <c r="B55" s="7" t="s">
        <v>195</v>
      </c>
      <c r="C55" s="5" t="s">
        <v>184</v>
      </c>
      <c r="D55" s="5" t="s">
        <v>198</v>
      </c>
      <c r="E55" s="6"/>
      <c r="F55" s="28">
        <v>7174.9888261595042</v>
      </c>
      <c r="G55" s="28">
        <f t="shared" si="17"/>
        <v>17</v>
      </c>
      <c r="H55" s="28"/>
      <c r="I55" s="28">
        <f t="shared" si="18"/>
        <v>7174.9888261595042</v>
      </c>
      <c r="J55" s="28"/>
      <c r="K55" s="58">
        <v>0</v>
      </c>
      <c r="L55" s="58">
        <v>0</v>
      </c>
      <c r="M55" s="58">
        <v>0</v>
      </c>
      <c r="N55" s="58">
        <v>0</v>
      </c>
      <c r="O55" s="37">
        <v>804.28432327166524</v>
      </c>
      <c r="P55" s="37">
        <v>591.94762684124373</v>
      </c>
      <c r="Q55" s="37">
        <v>990.76885996625731</v>
      </c>
      <c r="R55" s="37">
        <v>0</v>
      </c>
      <c r="S55" s="37">
        <v>949.50429610046262</v>
      </c>
      <c r="T55" s="58">
        <v>0</v>
      </c>
      <c r="U55" s="58">
        <v>0</v>
      </c>
      <c r="V55" s="58">
        <v>0</v>
      </c>
      <c r="W55" s="58">
        <v>0</v>
      </c>
      <c r="X55" s="37">
        <v>885.83184257602841</v>
      </c>
      <c r="Y55" s="37">
        <v>1050</v>
      </c>
      <c r="Z55" s="37">
        <v>946.99667974645331</v>
      </c>
      <c r="AA55" s="71">
        <v>955.65519765739407</v>
      </c>
      <c r="AB55" s="58"/>
      <c r="AC55" s="8"/>
      <c r="AE55">
        <f t="shared" si="11"/>
        <v>0</v>
      </c>
      <c r="AF55" s="55">
        <f t="shared" si="12"/>
        <v>0</v>
      </c>
      <c r="AG55" s="55">
        <f t="shared" si="13"/>
        <v>0</v>
      </c>
      <c r="AH55" s="55">
        <f t="shared" si="14"/>
        <v>0</v>
      </c>
      <c r="AI55" s="55">
        <f t="shared" si="15"/>
        <v>0</v>
      </c>
      <c r="AJ55" s="55">
        <f t="shared" si="16"/>
        <v>0</v>
      </c>
    </row>
    <row r="56" spans="1:36" x14ac:dyDescent="0.2">
      <c r="A56" s="12">
        <v>49</v>
      </c>
      <c r="B56" s="20" t="s">
        <v>193</v>
      </c>
      <c r="C56" s="5" t="s">
        <v>9</v>
      </c>
      <c r="D56" s="5" t="s">
        <v>160</v>
      </c>
      <c r="E56" s="41"/>
      <c r="F56" s="28">
        <v>99.951897381079306</v>
      </c>
      <c r="G56" s="28">
        <f t="shared" si="17"/>
        <v>17</v>
      </c>
      <c r="H56" s="28"/>
      <c r="I56" s="28">
        <f t="shared" si="18"/>
        <v>99.951897381079306</v>
      </c>
      <c r="J56" s="28"/>
      <c r="K56" s="58">
        <v>0</v>
      </c>
      <c r="L56" s="58">
        <v>0</v>
      </c>
      <c r="M56" s="56">
        <v>0</v>
      </c>
      <c r="N56" s="59">
        <v>0</v>
      </c>
      <c r="O56" s="58">
        <v>0</v>
      </c>
      <c r="P56" s="58">
        <v>0</v>
      </c>
      <c r="Q56" s="58">
        <v>0</v>
      </c>
      <c r="R56" s="37">
        <v>89.951897381079306</v>
      </c>
      <c r="S56" s="37">
        <v>10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69">
        <v>0</v>
      </c>
      <c r="Z56" s="69">
        <v>0</v>
      </c>
      <c r="AA56" s="58">
        <v>0</v>
      </c>
      <c r="AB56" s="58"/>
      <c r="AC56" s="58"/>
      <c r="AE56">
        <f t="shared" si="11"/>
        <v>0</v>
      </c>
      <c r="AF56" s="55">
        <f t="shared" si="12"/>
        <v>0</v>
      </c>
      <c r="AG56" s="55">
        <f t="shared" si="13"/>
        <v>0</v>
      </c>
      <c r="AH56" s="55">
        <f t="shared" si="14"/>
        <v>0</v>
      </c>
      <c r="AI56" s="55">
        <f t="shared" si="15"/>
        <v>0</v>
      </c>
      <c r="AJ56" s="55">
        <f t="shared" si="16"/>
        <v>0</v>
      </c>
    </row>
    <row r="57" spans="1:36" x14ac:dyDescent="0.2">
      <c r="A57" s="12">
        <v>50</v>
      </c>
      <c r="B57" s="20" t="s">
        <v>178</v>
      </c>
      <c r="C57" s="5" t="s">
        <v>9</v>
      </c>
      <c r="D57" s="5" t="s">
        <v>66</v>
      </c>
      <c r="E57" s="44">
        <v>2002</v>
      </c>
      <c r="F57" s="28">
        <v>971.68538173173829</v>
      </c>
      <c r="G57" s="28">
        <f t="shared" si="17"/>
        <v>17</v>
      </c>
      <c r="H57" s="88"/>
      <c r="I57" s="28">
        <f t="shared" si="18"/>
        <v>971.68538173173829</v>
      </c>
      <c r="J57" s="88"/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37">
        <v>407.37780713342153</v>
      </c>
      <c r="S57" s="37">
        <v>564.30757459831682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69"/>
      <c r="AC57" s="9"/>
    </row>
    <row r="58" spans="1:36" x14ac:dyDescent="0.2">
      <c r="A58" s="12">
        <v>51</v>
      </c>
      <c r="B58" s="7" t="s">
        <v>196</v>
      </c>
      <c r="C58" s="5" t="s">
        <v>184</v>
      </c>
      <c r="D58" s="5" t="s">
        <v>199</v>
      </c>
      <c r="E58" s="42">
        <v>1971</v>
      </c>
      <c r="F58" s="28">
        <v>10512.054773572074</v>
      </c>
      <c r="G58" s="28">
        <f t="shared" si="17"/>
        <v>17</v>
      </c>
      <c r="H58" s="88"/>
      <c r="I58" s="28">
        <f t="shared" si="18"/>
        <v>10512.054773572074</v>
      </c>
      <c r="J58" s="88"/>
      <c r="K58" s="56">
        <v>0</v>
      </c>
      <c r="L58" s="56">
        <v>0</v>
      </c>
      <c r="M58" s="56">
        <v>0</v>
      </c>
      <c r="N58" s="56">
        <v>0</v>
      </c>
      <c r="O58" s="37">
        <v>662.12268743914353</v>
      </c>
      <c r="P58" s="37">
        <v>840.39279869067093</v>
      </c>
      <c r="Q58" s="37">
        <v>962.66570257893488</v>
      </c>
      <c r="R58" s="37">
        <v>784.28647781934797</v>
      </c>
      <c r="S58" s="37">
        <v>774.65300727032377</v>
      </c>
      <c r="T58" s="37">
        <v>942.15318693090524</v>
      </c>
      <c r="U58" s="37">
        <v>947.24061810154512</v>
      </c>
      <c r="V58" s="37">
        <v>971.82631753397413</v>
      </c>
      <c r="W58" s="37">
        <v>928.95962732919247</v>
      </c>
      <c r="X58" s="37">
        <v>1050</v>
      </c>
      <c r="Y58" s="37">
        <v>606.31154879140547</v>
      </c>
      <c r="Z58" s="37">
        <v>1041.4428010866286</v>
      </c>
      <c r="AA58" s="58">
        <v>0</v>
      </c>
      <c r="AB58" s="69"/>
      <c r="AC58" s="9"/>
    </row>
    <row r="59" spans="1:36" x14ac:dyDescent="0.2">
      <c r="A59" s="12">
        <v>52</v>
      </c>
      <c r="B59" s="7" t="s">
        <v>11</v>
      </c>
      <c r="C59" s="5" t="s">
        <v>9</v>
      </c>
      <c r="D59" s="5" t="s">
        <v>12</v>
      </c>
      <c r="E59" s="44">
        <v>2000</v>
      </c>
      <c r="F59" s="28">
        <v>6439.5285983790773</v>
      </c>
      <c r="G59" s="28">
        <f t="shared" si="17"/>
        <v>17</v>
      </c>
      <c r="H59" s="88"/>
      <c r="I59" s="28">
        <f t="shared" si="18"/>
        <v>6439.5285983790773</v>
      </c>
      <c r="J59" s="88"/>
      <c r="K59" s="8">
        <v>630.52564914502852</v>
      </c>
      <c r="L59" s="8">
        <v>700</v>
      </c>
      <c r="M59" s="56">
        <v>0</v>
      </c>
      <c r="N59" s="8">
        <v>656.62117299889326</v>
      </c>
      <c r="O59" s="37">
        <v>381.06060606060623</v>
      </c>
      <c r="P59" s="37">
        <v>476.11940298507471</v>
      </c>
      <c r="Q59" s="37">
        <v>565.47176429323054</v>
      </c>
      <c r="R59" s="58">
        <v>0</v>
      </c>
      <c r="S59" s="58">
        <v>0</v>
      </c>
      <c r="T59" s="37">
        <v>523.46368715083815</v>
      </c>
      <c r="U59" s="37">
        <v>425.52242964614101</v>
      </c>
      <c r="V59" s="37">
        <v>583.50353495679508</v>
      </c>
      <c r="W59" s="37">
        <v>736.19631901840478</v>
      </c>
      <c r="X59" s="58">
        <v>0</v>
      </c>
      <c r="Y59" s="58">
        <v>0</v>
      </c>
      <c r="Z59" s="58">
        <v>0</v>
      </c>
      <c r="AA59" s="8">
        <v>761.04403212406521</v>
      </c>
      <c r="AB59" s="71"/>
      <c r="AC59" s="9"/>
    </row>
    <row r="60" spans="1:36" x14ac:dyDescent="0.2">
      <c r="A60" s="12">
        <v>53</v>
      </c>
      <c r="B60" s="7" t="s">
        <v>197</v>
      </c>
      <c r="C60" s="5" t="s">
        <v>184</v>
      </c>
      <c r="D60" s="5" t="s">
        <v>200</v>
      </c>
      <c r="E60" s="42">
        <v>1975</v>
      </c>
      <c r="F60" s="88">
        <v>6800.5640673220205</v>
      </c>
      <c r="G60" s="88">
        <f t="shared" si="17"/>
        <v>17</v>
      </c>
      <c r="H60" s="88"/>
      <c r="I60" s="88">
        <f t="shared" si="18"/>
        <v>6800.5640673220205</v>
      </c>
      <c r="J60" s="88"/>
      <c r="K60" s="58">
        <v>0</v>
      </c>
      <c r="L60" s="58">
        <v>0</v>
      </c>
      <c r="M60" s="58">
        <v>0</v>
      </c>
      <c r="N60" s="58">
        <v>0</v>
      </c>
      <c r="O60" s="37">
        <v>706.91333982473247</v>
      </c>
      <c r="P60" s="37">
        <v>777.74140752864173</v>
      </c>
      <c r="Q60" s="37">
        <v>748.71053265847206</v>
      </c>
      <c r="R60" s="37">
        <v>873.06253340459659</v>
      </c>
      <c r="S60" s="37">
        <v>830.27098479841368</v>
      </c>
      <c r="T60" s="58">
        <v>0</v>
      </c>
      <c r="U60" s="58">
        <v>0</v>
      </c>
      <c r="V60" s="58">
        <v>0</v>
      </c>
      <c r="W60" s="58">
        <v>0</v>
      </c>
      <c r="X60" s="37">
        <v>934.29338103756686</v>
      </c>
      <c r="Y60" s="37">
        <v>1015.2193375111905</v>
      </c>
      <c r="Z60" s="37">
        <v>914.35255055840639</v>
      </c>
      <c r="AA60" s="58">
        <v>0</v>
      </c>
      <c r="AB60" s="69"/>
      <c r="AC60" s="9"/>
    </row>
  </sheetData>
  <mergeCells count="3">
    <mergeCell ref="F2:F6"/>
    <mergeCell ref="B2:E6"/>
    <mergeCell ref="J2:J6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59"/>
  <sheetViews>
    <sheetView zoomScale="75" workbookViewId="0">
      <pane xSplit="10" ySplit="6" topLeftCell="K7" activePane="bottomRight" state="frozen"/>
      <selection pane="topRight" activeCell="H1" sqref="H1"/>
      <selection pane="bottomLeft" activeCell="A7" sqref="A7"/>
      <selection pane="bottomRight" activeCell="H42" sqref="H42"/>
    </sheetView>
  </sheetViews>
  <sheetFormatPr defaultRowHeight="12.75" x14ac:dyDescent="0.2"/>
  <cols>
    <col min="1" max="1" width="4.7109375" style="12" customWidth="1"/>
    <col min="2" max="2" width="25.42578125" customWidth="1"/>
    <col min="3" max="3" width="5.140625" style="5" customWidth="1"/>
    <col min="4" max="4" width="30.85546875" style="5" customWidth="1"/>
    <col min="5" max="5" width="5.85546875" style="6" customWidth="1"/>
    <col min="6" max="8" width="8.5703125" style="29" customWidth="1"/>
    <col min="9" max="10" width="1.7109375" style="29" customWidth="1"/>
    <col min="11" max="19" width="7.42578125" style="49" customWidth="1"/>
    <col min="20" max="26" width="7.42578125" style="5" customWidth="1"/>
    <col min="30" max="30" width="9.140625" style="102" customWidth="1"/>
    <col min="31" max="33" width="7.42578125" customWidth="1"/>
    <col min="34" max="34" width="7.85546875" customWidth="1"/>
    <col min="35" max="35" width="7.140625" customWidth="1"/>
  </cols>
  <sheetData>
    <row r="1" spans="1:38" ht="222" customHeight="1" x14ac:dyDescent="0.2">
      <c r="F1" s="27"/>
      <c r="G1" s="45"/>
      <c r="H1" s="45"/>
      <c r="I1" s="45"/>
      <c r="J1" s="45"/>
      <c r="K1" s="64" t="s">
        <v>150</v>
      </c>
      <c r="L1" s="64" t="s">
        <v>152</v>
      </c>
      <c r="M1" s="64" t="s">
        <v>153</v>
      </c>
      <c r="N1" s="64" t="s">
        <v>154</v>
      </c>
      <c r="O1" s="65" t="s">
        <v>162</v>
      </c>
      <c r="P1" s="54" t="s">
        <v>165</v>
      </c>
      <c r="Q1" s="54" t="s">
        <v>166</v>
      </c>
      <c r="R1" s="54" t="s">
        <v>172</v>
      </c>
      <c r="S1" s="54" t="s">
        <v>173</v>
      </c>
      <c r="T1" s="54" t="s">
        <v>285</v>
      </c>
      <c r="U1" s="54" t="s">
        <v>286</v>
      </c>
      <c r="V1" s="54" t="s">
        <v>287</v>
      </c>
      <c r="W1" s="54" t="s">
        <v>288</v>
      </c>
      <c r="X1" s="54" t="s">
        <v>290</v>
      </c>
      <c r="Y1" s="54" t="s">
        <v>311</v>
      </c>
      <c r="Z1" s="54" t="s">
        <v>312</v>
      </c>
      <c r="AA1" s="84" t="s">
        <v>316</v>
      </c>
      <c r="AB1" s="84" t="s">
        <v>346</v>
      </c>
      <c r="AC1" s="84" t="s">
        <v>347</v>
      </c>
      <c r="AD1" s="101" t="s">
        <v>151</v>
      </c>
    </row>
    <row r="2" spans="1:38" ht="15" customHeight="1" x14ac:dyDescent="0.2">
      <c r="B2" s="551" t="s">
        <v>86</v>
      </c>
      <c r="C2" s="552"/>
      <c r="D2" s="552"/>
      <c r="E2" s="552"/>
      <c r="F2" s="557" t="s">
        <v>151</v>
      </c>
      <c r="G2" s="557" t="s">
        <v>309</v>
      </c>
      <c r="H2" s="557" t="s">
        <v>310</v>
      </c>
      <c r="I2" s="557"/>
      <c r="J2" s="557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75"/>
      <c r="AB2" s="75"/>
      <c r="AC2" s="75"/>
    </row>
    <row r="3" spans="1:38" ht="15" customHeight="1" x14ac:dyDescent="0.2">
      <c r="B3" s="553"/>
      <c r="C3" s="554"/>
      <c r="D3" s="554"/>
      <c r="E3" s="554"/>
      <c r="F3" s="558"/>
      <c r="G3" s="558"/>
      <c r="H3" s="558"/>
      <c r="I3" s="558"/>
      <c r="J3" s="55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75"/>
      <c r="AB3" s="75"/>
      <c r="AC3" s="75"/>
    </row>
    <row r="4" spans="1:38" ht="15" customHeight="1" x14ac:dyDescent="0.2">
      <c r="B4" s="553"/>
      <c r="C4" s="554"/>
      <c r="D4" s="554"/>
      <c r="E4" s="554"/>
      <c r="F4" s="558"/>
      <c r="G4" s="558"/>
      <c r="H4" s="558"/>
      <c r="I4" s="558"/>
      <c r="J4" s="55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75"/>
      <c r="AB4" s="75"/>
      <c r="AC4" s="75"/>
    </row>
    <row r="5" spans="1:38" ht="15" customHeight="1" x14ac:dyDescent="0.2">
      <c r="B5" s="553"/>
      <c r="C5" s="554"/>
      <c r="D5" s="554"/>
      <c r="E5" s="554"/>
      <c r="F5" s="558"/>
      <c r="G5" s="558"/>
      <c r="H5" s="558"/>
      <c r="I5" s="558"/>
      <c r="J5" s="558"/>
      <c r="K5" s="13"/>
      <c r="L5" s="13"/>
      <c r="M5" s="13"/>
      <c r="N5" s="13"/>
      <c r="O5" s="13"/>
      <c r="P5" s="13"/>
      <c r="Q5" s="13"/>
      <c r="R5" s="13"/>
      <c r="S5" s="13"/>
      <c r="T5" s="34"/>
      <c r="U5" s="34"/>
      <c r="V5" s="34"/>
      <c r="W5" s="34"/>
      <c r="X5" s="34"/>
      <c r="Y5" s="34"/>
      <c r="Z5" s="34"/>
      <c r="AA5" s="75"/>
      <c r="AB5" s="75"/>
      <c r="AC5" s="75"/>
    </row>
    <row r="6" spans="1:38" ht="15" customHeight="1" x14ac:dyDescent="0.2">
      <c r="B6" s="555"/>
      <c r="C6" s="556"/>
      <c r="D6" s="556"/>
      <c r="E6" s="556"/>
      <c r="F6" s="559"/>
      <c r="G6" s="559"/>
      <c r="H6" s="559"/>
      <c r="I6" s="559"/>
      <c r="J6" s="560"/>
      <c r="K6" s="61"/>
      <c r="L6" s="61"/>
      <c r="M6" s="61"/>
      <c r="N6" s="61"/>
      <c r="O6" s="61"/>
      <c r="P6" s="61"/>
      <c r="Q6" s="61"/>
      <c r="R6" s="11"/>
      <c r="S6" s="11"/>
      <c r="T6" s="35"/>
      <c r="U6" s="35"/>
      <c r="V6" s="35"/>
      <c r="W6" s="35"/>
      <c r="X6" s="35"/>
      <c r="Y6" s="35"/>
      <c r="Z6" s="35"/>
      <c r="AA6" s="75"/>
      <c r="AB6" s="75"/>
      <c r="AC6" s="75"/>
    </row>
    <row r="7" spans="1:38" ht="3.75" customHeight="1" x14ac:dyDescent="0.2">
      <c r="F7" s="27"/>
      <c r="G7" s="27"/>
      <c r="H7" s="27"/>
      <c r="I7" s="27"/>
      <c r="J7" s="27"/>
      <c r="K7" s="62"/>
      <c r="M7" s="62"/>
      <c r="N7" s="62"/>
      <c r="O7" s="62"/>
      <c r="P7" s="62"/>
      <c r="Q7" s="62"/>
      <c r="R7" s="62"/>
      <c r="S7" s="62"/>
      <c r="T7" s="36"/>
      <c r="U7" s="36"/>
      <c r="V7" s="36"/>
      <c r="W7" s="36"/>
      <c r="X7" s="36"/>
      <c r="Y7" s="36"/>
      <c r="Z7" s="36"/>
      <c r="AA7" s="75"/>
      <c r="AB7" s="75"/>
      <c r="AC7" s="75"/>
    </row>
    <row r="8" spans="1:38" x14ac:dyDescent="0.2">
      <c r="A8" s="12">
        <v>1</v>
      </c>
      <c r="B8" s="87" t="s">
        <v>43</v>
      </c>
      <c r="C8" s="5" t="s">
        <v>9</v>
      </c>
      <c r="D8" s="5" t="s">
        <v>44</v>
      </c>
      <c r="E8" s="6">
        <v>1983</v>
      </c>
      <c r="F8" s="28">
        <v>10045.200013430447</v>
      </c>
      <c r="G8" s="28">
        <f>COUNTA(K8,L8,M8,N8,O8,P8,Q8,R8,S8,T8,U8,V8,W8,X8,Y8,Z8,AA8,AB8,AC8)</f>
        <v>19</v>
      </c>
      <c r="H8" s="28">
        <f t="shared" ref="H8:H39" si="0">F8-AD8</f>
        <v>10045.200013430447</v>
      </c>
      <c r="I8" s="60"/>
      <c r="J8" s="60"/>
      <c r="K8" s="63">
        <v>953.26842837274</v>
      </c>
      <c r="L8" s="63">
        <v>816.97416974169744</v>
      </c>
      <c r="M8" s="63">
        <v>934.08268241569829</v>
      </c>
      <c r="N8" s="63">
        <v>0</v>
      </c>
      <c r="O8" s="59">
        <v>0</v>
      </c>
      <c r="P8" s="59">
        <v>0</v>
      </c>
      <c r="Q8" s="59">
        <v>0</v>
      </c>
      <c r="R8" s="59">
        <v>0</v>
      </c>
      <c r="S8" s="63">
        <v>1005.3425774877651</v>
      </c>
      <c r="T8" s="58">
        <v>0</v>
      </c>
      <c r="U8" s="63">
        <v>841.38354482194018</v>
      </c>
      <c r="V8" s="63">
        <v>949.06474820143876</v>
      </c>
      <c r="W8" s="63">
        <v>822.93354943273948</v>
      </c>
      <c r="X8" s="63">
        <v>920.01774098166788</v>
      </c>
      <c r="Y8" s="58">
        <v>0</v>
      </c>
      <c r="Z8" s="58">
        <v>0</v>
      </c>
      <c r="AA8" s="71">
        <v>921.60780669145026</v>
      </c>
      <c r="AB8" s="63">
        <v>903.3594109526</v>
      </c>
      <c r="AC8" s="71">
        <v>977.16535433070885</v>
      </c>
      <c r="AD8" s="103">
        <f>SUM(AE8:AL8)</f>
        <v>0</v>
      </c>
      <c r="AE8" s="55">
        <f>SMALL(K8:AC8,1)</f>
        <v>0</v>
      </c>
      <c r="AF8" s="55">
        <f>SMALL(K8:AC8,2)</f>
        <v>0</v>
      </c>
      <c r="AG8" s="55">
        <f>SMALL(K8:AC8,3)</f>
        <v>0</v>
      </c>
      <c r="AH8" s="55">
        <f>SMALL(K8:AC8,4)</f>
        <v>0</v>
      </c>
      <c r="AI8" s="55">
        <f>SMALL(K8:AC8,5)</f>
        <v>0</v>
      </c>
      <c r="AJ8" s="55">
        <f>SMALL(K8:AC8,6)</f>
        <v>0</v>
      </c>
      <c r="AK8" s="55">
        <f>SMALL(K8:AC8,7)</f>
        <v>0</v>
      </c>
      <c r="AL8" s="55">
        <f>SMALL(K8:AC8,8)</f>
        <v>0</v>
      </c>
    </row>
    <row r="9" spans="1:38" x14ac:dyDescent="0.2">
      <c r="A9" s="12">
        <v>2</v>
      </c>
      <c r="B9" s="87" t="s">
        <v>339</v>
      </c>
      <c r="C9" s="5" t="s">
        <v>9</v>
      </c>
      <c r="D9" s="5" t="s">
        <v>18</v>
      </c>
      <c r="E9" s="6">
        <v>1970</v>
      </c>
      <c r="F9" s="28">
        <v>620.38022111018881</v>
      </c>
      <c r="G9" s="28">
        <f t="shared" ref="G9:G72" si="1">COUNTA(K9,L9,M9,N9,O9,P9,Q9,R9,S9,T9,U9,V9,W9,X9,Y9,Z9,AA9,AB9,AC9)</f>
        <v>19</v>
      </c>
      <c r="H9" s="28">
        <f t="shared" si="0"/>
        <v>620.38022111018881</v>
      </c>
      <c r="I9" s="27"/>
      <c r="J9" s="27"/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76">
        <v>296.36447307869298</v>
      </c>
      <c r="AC9" s="71">
        <v>324.01574803149578</v>
      </c>
      <c r="AD9" s="103">
        <f t="shared" ref="AD9:AD49" si="2">SUM(AE9:AL9)</f>
        <v>0</v>
      </c>
      <c r="AE9" s="55">
        <f t="shared" ref="AE9:AE72" si="3">SMALL(K9:AC9,1)</f>
        <v>0</v>
      </c>
      <c r="AF9" s="55">
        <f t="shared" ref="AF9:AF72" si="4">SMALL(K9:AC9,2)</f>
        <v>0</v>
      </c>
      <c r="AG9" s="55">
        <f t="shared" ref="AG9:AG72" si="5">SMALL(K9:AC9,3)</f>
        <v>0</v>
      </c>
      <c r="AH9" s="55">
        <f t="shared" ref="AH9:AH72" si="6">SMALL(K9:AC9,4)</f>
        <v>0</v>
      </c>
      <c r="AI9" s="55">
        <f t="shared" ref="AI9:AI72" si="7">SMALL(K9:AC9,5)</f>
        <v>0</v>
      </c>
      <c r="AJ9" s="55">
        <f t="shared" ref="AJ9:AJ72" si="8">SMALL(K9:AC9,6)</f>
        <v>0</v>
      </c>
      <c r="AK9" s="55">
        <f t="shared" ref="AK9:AK49" si="9">SMALL(K9:AC9,7)</f>
        <v>0</v>
      </c>
      <c r="AL9" s="55">
        <f t="shared" ref="AL9:AL49" si="10">SMALL(K9:AC9,8)</f>
        <v>0</v>
      </c>
    </row>
    <row r="10" spans="1:38" x14ac:dyDescent="0.2">
      <c r="A10" s="12">
        <v>3</v>
      </c>
      <c r="B10" s="87" t="s">
        <v>112</v>
      </c>
      <c r="C10" s="5" t="s">
        <v>9</v>
      </c>
      <c r="D10" s="5" t="s">
        <v>46</v>
      </c>
      <c r="E10" s="6">
        <v>1987</v>
      </c>
      <c r="F10" s="28">
        <v>8858.6335734168642</v>
      </c>
      <c r="G10" s="28">
        <f t="shared" si="1"/>
        <v>19</v>
      </c>
      <c r="H10" s="28">
        <f t="shared" si="0"/>
        <v>8858.6335734168642</v>
      </c>
      <c r="I10" s="60"/>
      <c r="J10" s="60"/>
      <c r="K10" s="56">
        <v>0</v>
      </c>
      <c r="L10" s="63">
        <v>759.40959409594109</v>
      </c>
      <c r="M10" s="63">
        <v>638.0262907220424</v>
      </c>
      <c r="N10" s="63">
        <v>937.88666171739669</v>
      </c>
      <c r="O10" s="59">
        <v>0</v>
      </c>
      <c r="P10" s="59">
        <v>0</v>
      </c>
      <c r="Q10" s="59">
        <v>0</v>
      </c>
      <c r="R10" s="63">
        <v>0</v>
      </c>
      <c r="S10" s="63">
        <v>1021.0440456769985</v>
      </c>
      <c r="T10" s="58">
        <v>0</v>
      </c>
      <c r="U10" s="63">
        <v>913.42611543184591</v>
      </c>
      <c r="V10" s="58">
        <v>0</v>
      </c>
      <c r="W10" s="58">
        <v>0</v>
      </c>
      <c r="X10" s="63">
        <v>0</v>
      </c>
      <c r="Y10" s="37">
        <v>962.58094357076766</v>
      </c>
      <c r="Z10" s="63">
        <v>1000.4035874439464</v>
      </c>
      <c r="AA10" s="8">
        <v>918.54089219330854</v>
      </c>
      <c r="AB10" s="63">
        <v>775.42567878508976</v>
      </c>
      <c r="AC10" s="71">
        <v>931.88976377952758</v>
      </c>
      <c r="AD10" s="103">
        <f t="shared" si="2"/>
        <v>0</v>
      </c>
      <c r="AE10" s="55">
        <f t="shared" si="3"/>
        <v>0</v>
      </c>
      <c r="AF10" s="55">
        <f t="shared" si="4"/>
        <v>0</v>
      </c>
      <c r="AG10" s="55">
        <f t="shared" si="5"/>
        <v>0</v>
      </c>
      <c r="AH10" s="55">
        <f t="shared" si="6"/>
        <v>0</v>
      </c>
      <c r="AI10" s="55">
        <f t="shared" si="7"/>
        <v>0</v>
      </c>
      <c r="AJ10" s="55">
        <f t="shared" si="8"/>
        <v>0</v>
      </c>
      <c r="AK10" s="55">
        <f t="shared" si="9"/>
        <v>0</v>
      </c>
      <c r="AL10" s="55">
        <f t="shared" si="10"/>
        <v>0</v>
      </c>
    </row>
    <row r="11" spans="1:38" x14ac:dyDescent="0.2">
      <c r="A11" s="12">
        <v>4</v>
      </c>
      <c r="B11" s="87" t="s">
        <v>306</v>
      </c>
      <c r="C11" s="5" t="s">
        <v>9</v>
      </c>
      <c r="D11" s="5" t="s">
        <v>212</v>
      </c>
      <c r="F11" s="28">
        <v>4484.27909716881</v>
      </c>
      <c r="G11" s="28">
        <f t="shared" si="1"/>
        <v>19</v>
      </c>
      <c r="H11" s="28">
        <f t="shared" si="0"/>
        <v>4484.27909716881</v>
      </c>
      <c r="I11" s="60"/>
      <c r="J11" s="60"/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63">
        <v>691.63928441036865</v>
      </c>
      <c r="U11" s="63">
        <v>545.25490196078431</v>
      </c>
      <c r="V11" s="63">
        <v>730.48353188507372</v>
      </c>
      <c r="W11" s="63">
        <v>737.57039420756246</v>
      </c>
      <c r="X11" s="36">
        <v>0</v>
      </c>
      <c r="Y11" s="57">
        <v>0</v>
      </c>
      <c r="Z11" s="57">
        <v>0</v>
      </c>
      <c r="AA11" s="8">
        <v>491.71349426197065</v>
      </c>
      <c r="AB11" s="63">
        <v>726.59984579799539</v>
      </c>
      <c r="AC11" s="71">
        <v>753.93700787401576</v>
      </c>
      <c r="AD11" s="103">
        <f t="shared" si="2"/>
        <v>0</v>
      </c>
      <c r="AE11" s="55">
        <f t="shared" si="3"/>
        <v>0</v>
      </c>
      <c r="AF11" s="55">
        <f t="shared" si="4"/>
        <v>0</v>
      </c>
      <c r="AG11" s="55">
        <f t="shared" si="5"/>
        <v>0</v>
      </c>
      <c r="AH11" s="55">
        <f t="shared" si="6"/>
        <v>0</v>
      </c>
      <c r="AI11" s="55">
        <f t="shared" si="7"/>
        <v>0</v>
      </c>
      <c r="AJ11" s="55">
        <f t="shared" si="8"/>
        <v>0</v>
      </c>
      <c r="AK11" s="55">
        <f t="shared" si="9"/>
        <v>0</v>
      </c>
      <c r="AL11" s="55">
        <f t="shared" si="10"/>
        <v>0</v>
      </c>
    </row>
    <row r="12" spans="1:38" x14ac:dyDescent="0.2">
      <c r="A12" s="12">
        <v>5</v>
      </c>
      <c r="B12" s="87" t="s">
        <v>205</v>
      </c>
      <c r="C12" s="5" t="s">
        <v>9</v>
      </c>
      <c r="D12" s="5" t="s">
        <v>189</v>
      </c>
      <c r="E12" s="6">
        <v>2002</v>
      </c>
      <c r="F12" s="28">
        <v>1489.3836611689605</v>
      </c>
      <c r="G12" s="28">
        <f t="shared" si="1"/>
        <v>19</v>
      </c>
      <c r="H12" s="28">
        <f t="shared" si="0"/>
        <v>1489.3836611689605</v>
      </c>
      <c r="I12" s="60"/>
      <c r="J12" s="60"/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63">
        <v>256.93198263386392</v>
      </c>
      <c r="S12" s="63">
        <v>32.451678535096555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76">
        <v>600</v>
      </c>
      <c r="AC12" s="71">
        <v>832.67716535433078</v>
      </c>
      <c r="AD12" s="103">
        <f t="shared" si="2"/>
        <v>0</v>
      </c>
      <c r="AE12" s="55">
        <f t="shared" si="3"/>
        <v>0</v>
      </c>
      <c r="AF12" s="55">
        <f t="shared" si="4"/>
        <v>0</v>
      </c>
      <c r="AG12" s="55">
        <f t="shared" si="5"/>
        <v>0</v>
      </c>
      <c r="AH12" s="55">
        <f t="shared" si="6"/>
        <v>0</v>
      </c>
      <c r="AI12" s="55">
        <f t="shared" si="7"/>
        <v>0</v>
      </c>
      <c r="AJ12" s="55">
        <f t="shared" si="8"/>
        <v>0</v>
      </c>
      <c r="AK12" s="55">
        <f t="shared" si="9"/>
        <v>0</v>
      </c>
      <c r="AL12" s="55">
        <f t="shared" si="10"/>
        <v>0</v>
      </c>
    </row>
    <row r="13" spans="1:38" x14ac:dyDescent="0.2">
      <c r="A13" s="12">
        <v>6</v>
      </c>
      <c r="B13" s="87" t="s">
        <v>72</v>
      </c>
      <c r="C13" s="5" t="s">
        <v>9</v>
      </c>
      <c r="D13" s="5" t="s">
        <v>73</v>
      </c>
      <c r="E13" s="6">
        <v>1981</v>
      </c>
      <c r="F13" s="28">
        <v>1972.1914152768534</v>
      </c>
      <c r="G13" s="28">
        <f t="shared" si="1"/>
        <v>19</v>
      </c>
      <c r="H13" s="28">
        <f t="shared" si="0"/>
        <v>1972.1914152768534</v>
      </c>
      <c r="I13" s="60"/>
      <c r="J13" s="60"/>
      <c r="K13" s="63">
        <v>602.50347705146032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9">
        <v>0</v>
      </c>
      <c r="S13" s="59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76">
        <v>656.69581224114131</v>
      </c>
      <c r="AC13" s="71">
        <v>712.99212598425174</v>
      </c>
      <c r="AD13" s="103">
        <f t="shared" si="2"/>
        <v>0</v>
      </c>
      <c r="AE13" s="55">
        <f t="shared" si="3"/>
        <v>0</v>
      </c>
      <c r="AF13" s="55">
        <f t="shared" si="4"/>
        <v>0</v>
      </c>
      <c r="AG13" s="55">
        <f t="shared" si="5"/>
        <v>0</v>
      </c>
      <c r="AH13" s="55">
        <f t="shared" si="6"/>
        <v>0</v>
      </c>
      <c r="AI13" s="55">
        <f t="shared" si="7"/>
        <v>0</v>
      </c>
      <c r="AJ13" s="55">
        <f t="shared" si="8"/>
        <v>0</v>
      </c>
      <c r="AK13" s="55">
        <f t="shared" si="9"/>
        <v>0</v>
      </c>
      <c r="AL13" s="55">
        <f t="shared" si="10"/>
        <v>0</v>
      </c>
    </row>
    <row r="14" spans="1:38" x14ac:dyDescent="0.2">
      <c r="A14" s="12">
        <v>7</v>
      </c>
      <c r="B14" s="87" t="s">
        <v>129</v>
      </c>
      <c r="C14" s="5" t="s">
        <v>9</v>
      </c>
      <c r="D14" s="5" t="s">
        <v>130</v>
      </c>
      <c r="E14" s="6">
        <v>1990</v>
      </c>
      <c r="F14" s="28">
        <v>7148.6985369018112</v>
      </c>
      <c r="G14" s="28">
        <f t="shared" si="1"/>
        <v>19</v>
      </c>
      <c r="H14" s="28">
        <f t="shared" si="0"/>
        <v>6689.4065015035812</v>
      </c>
      <c r="I14" s="60"/>
      <c r="J14" s="60"/>
      <c r="K14" s="56">
        <v>0</v>
      </c>
      <c r="L14" s="63">
        <v>717.04095112285324</v>
      </c>
      <c r="M14" s="63">
        <v>459.29203539822987</v>
      </c>
      <c r="N14" s="63">
        <v>589.50354609929082</v>
      </c>
      <c r="O14" s="59">
        <v>0</v>
      </c>
      <c r="P14" s="59">
        <v>0</v>
      </c>
      <c r="Q14" s="59">
        <v>0</v>
      </c>
      <c r="R14" s="63">
        <v>526.49006622516549</v>
      </c>
      <c r="S14" s="63">
        <v>554.03752039151743</v>
      </c>
      <c r="T14" s="63">
        <v>706.10945543213211</v>
      </c>
      <c r="U14" s="63">
        <v>620.37708484408984</v>
      </c>
      <c r="V14" s="63">
        <v>607.98203178991014</v>
      </c>
      <c r="W14" s="63">
        <v>539.43690095846637</v>
      </c>
      <c r="X14" s="58">
        <v>0</v>
      </c>
      <c r="Y14" s="58">
        <v>0</v>
      </c>
      <c r="Z14" s="58">
        <v>0</v>
      </c>
      <c r="AA14" s="8">
        <v>462.42255266418857</v>
      </c>
      <c r="AB14" s="81">
        <v>653.01426599171668</v>
      </c>
      <c r="AC14" s="71">
        <v>712.99212598425174</v>
      </c>
      <c r="AD14" s="103">
        <f t="shared" si="2"/>
        <v>459.29203539822987</v>
      </c>
      <c r="AE14" s="55">
        <f t="shared" si="3"/>
        <v>0</v>
      </c>
      <c r="AF14" s="55">
        <f t="shared" si="4"/>
        <v>0</v>
      </c>
      <c r="AG14" s="55">
        <f t="shared" si="5"/>
        <v>0</v>
      </c>
      <c r="AH14" s="55">
        <f t="shared" si="6"/>
        <v>0</v>
      </c>
      <c r="AI14" s="55">
        <f t="shared" si="7"/>
        <v>0</v>
      </c>
      <c r="AJ14" s="55">
        <f t="shared" si="8"/>
        <v>0</v>
      </c>
      <c r="AK14" s="55">
        <f t="shared" si="9"/>
        <v>0</v>
      </c>
      <c r="AL14" s="55">
        <f t="shared" si="10"/>
        <v>459.29203539822987</v>
      </c>
    </row>
    <row r="15" spans="1:38" x14ac:dyDescent="0.2">
      <c r="A15" s="12">
        <v>8</v>
      </c>
      <c r="B15" s="87" t="s">
        <v>218</v>
      </c>
      <c r="C15" s="5" t="s">
        <v>9</v>
      </c>
      <c r="D15" s="5" t="s">
        <v>66</v>
      </c>
      <c r="E15" s="6">
        <v>1998</v>
      </c>
      <c r="F15" s="28">
        <v>2862.6010816072981</v>
      </c>
      <c r="G15" s="28">
        <f t="shared" si="1"/>
        <v>19</v>
      </c>
      <c r="H15" s="28">
        <f t="shared" si="0"/>
        <v>2862.6010816072981</v>
      </c>
      <c r="I15" s="60"/>
      <c r="J15" s="60"/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63">
        <v>647.01986754966867</v>
      </c>
      <c r="S15" s="63">
        <v>770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8">
        <v>669.54510408635315</v>
      </c>
      <c r="AC15" s="71">
        <v>1011.8110236220472</v>
      </c>
      <c r="AD15" s="103">
        <f t="shared" si="2"/>
        <v>0</v>
      </c>
      <c r="AE15" s="55">
        <f t="shared" si="3"/>
        <v>0</v>
      </c>
      <c r="AF15" s="55">
        <f t="shared" si="4"/>
        <v>0</v>
      </c>
      <c r="AG15" s="55">
        <f t="shared" si="5"/>
        <v>0</v>
      </c>
      <c r="AH15" s="55">
        <f t="shared" si="6"/>
        <v>0</v>
      </c>
      <c r="AI15" s="55">
        <f t="shared" si="7"/>
        <v>0</v>
      </c>
      <c r="AJ15" s="55">
        <f t="shared" si="8"/>
        <v>0</v>
      </c>
      <c r="AK15" s="55">
        <f t="shared" si="9"/>
        <v>0</v>
      </c>
      <c r="AL15" s="55">
        <f t="shared" si="10"/>
        <v>0</v>
      </c>
    </row>
    <row r="16" spans="1:38" x14ac:dyDescent="0.2">
      <c r="A16" s="12">
        <v>9</v>
      </c>
      <c r="B16" s="87" t="s">
        <v>248</v>
      </c>
      <c r="C16" t="s">
        <v>9</v>
      </c>
      <c r="D16" t="s">
        <v>42</v>
      </c>
      <c r="E16" s="6">
        <v>1982</v>
      </c>
      <c r="F16" s="28">
        <v>4555.9337384296268</v>
      </c>
      <c r="G16" s="28">
        <f t="shared" si="1"/>
        <v>19</v>
      </c>
      <c r="H16" s="28">
        <f t="shared" si="0"/>
        <v>4555.9337384296268</v>
      </c>
      <c r="I16" s="60"/>
      <c r="J16" s="60"/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63">
        <v>700.66225165562901</v>
      </c>
      <c r="S16" s="63">
        <v>743.80097879282209</v>
      </c>
      <c r="T16" s="57">
        <v>0</v>
      </c>
      <c r="U16" s="63">
        <v>586.98321735570994</v>
      </c>
      <c r="V16" s="63">
        <v>614.67625899280563</v>
      </c>
      <c r="W16" s="63">
        <v>657.61750405186388</v>
      </c>
      <c r="X16" s="58">
        <v>0</v>
      </c>
      <c r="Y16" s="56">
        <v>0</v>
      </c>
      <c r="Z16" s="56">
        <v>0</v>
      </c>
      <c r="AA16" s="56">
        <v>0</v>
      </c>
      <c r="AB16" s="80">
        <v>601.0124252185916</v>
      </c>
      <c r="AC16" s="71">
        <v>651.18110236220468</v>
      </c>
      <c r="AD16" s="103">
        <f t="shared" si="2"/>
        <v>0</v>
      </c>
      <c r="AE16" s="55">
        <f t="shared" si="3"/>
        <v>0</v>
      </c>
      <c r="AF16" s="55">
        <f t="shared" si="4"/>
        <v>0</v>
      </c>
      <c r="AG16" s="55">
        <f t="shared" si="5"/>
        <v>0</v>
      </c>
      <c r="AH16" s="55">
        <f t="shared" si="6"/>
        <v>0</v>
      </c>
      <c r="AI16" s="55">
        <f t="shared" si="7"/>
        <v>0</v>
      </c>
      <c r="AJ16" s="55">
        <f t="shared" si="8"/>
        <v>0</v>
      </c>
      <c r="AK16" s="55">
        <f t="shared" si="9"/>
        <v>0</v>
      </c>
      <c r="AL16" s="55">
        <f t="shared" si="10"/>
        <v>0</v>
      </c>
    </row>
    <row r="17" spans="1:38" x14ac:dyDescent="0.2">
      <c r="A17" s="12">
        <v>10</v>
      </c>
      <c r="B17" s="87" t="s">
        <v>67</v>
      </c>
      <c r="C17" s="5" t="s">
        <v>9</v>
      </c>
      <c r="D17" s="5" t="s">
        <v>64</v>
      </c>
      <c r="E17" s="6">
        <v>2000</v>
      </c>
      <c r="F17" s="28">
        <v>7028.6094160025723</v>
      </c>
      <c r="G17" s="28">
        <f t="shared" si="1"/>
        <v>19</v>
      </c>
      <c r="H17" s="28">
        <f t="shared" si="0"/>
        <v>5528.2117367868741</v>
      </c>
      <c r="I17" s="60"/>
      <c r="J17" s="60"/>
      <c r="K17" s="63">
        <v>281.07416879795403</v>
      </c>
      <c r="L17" s="63">
        <v>192.21556886227552</v>
      </c>
      <c r="M17" s="63">
        <v>245.94114662607802</v>
      </c>
      <c r="N17" s="63">
        <v>456.94159084238328</v>
      </c>
      <c r="O17" s="63">
        <v>413.01369863013707</v>
      </c>
      <c r="P17" s="63">
        <v>215.95800524934384</v>
      </c>
      <c r="Q17" s="63">
        <v>597.04840240430235</v>
      </c>
      <c r="R17" s="63">
        <v>686.08476286579219</v>
      </c>
      <c r="S17" s="63">
        <v>491.96792515870357</v>
      </c>
      <c r="T17" s="63">
        <v>235.30208615551339</v>
      </c>
      <c r="U17" s="63">
        <v>408.26686004350984</v>
      </c>
      <c r="V17" s="63">
        <v>329.90670352453344</v>
      </c>
      <c r="W17" s="63">
        <v>406.44968051118212</v>
      </c>
      <c r="X17" s="57">
        <v>0</v>
      </c>
      <c r="Y17" s="63">
        <v>372.16808769792954</v>
      </c>
      <c r="Z17" s="37">
        <v>332.36220472440948</v>
      </c>
      <c r="AA17" s="56">
        <v>0</v>
      </c>
      <c r="AB17" s="26">
        <v>700</v>
      </c>
      <c r="AC17" s="71">
        <v>1004.3307086614175</v>
      </c>
      <c r="AD17" s="103">
        <f t="shared" si="2"/>
        <v>1500.3976792156982</v>
      </c>
      <c r="AE17" s="55">
        <f t="shared" si="3"/>
        <v>0</v>
      </c>
      <c r="AF17" s="55">
        <f t="shared" si="4"/>
        <v>0</v>
      </c>
      <c r="AG17" s="55">
        <f t="shared" si="5"/>
        <v>192.21556886227552</v>
      </c>
      <c r="AH17" s="55">
        <f t="shared" si="6"/>
        <v>215.95800524934384</v>
      </c>
      <c r="AI17" s="55">
        <f t="shared" si="7"/>
        <v>235.30208615551339</v>
      </c>
      <c r="AJ17" s="55">
        <f t="shared" si="8"/>
        <v>245.94114662607802</v>
      </c>
      <c r="AK17" s="55">
        <f t="shared" si="9"/>
        <v>281.07416879795403</v>
      </c>
      <c r="AL17" s="55">
        <f t="shared" si="10"/>
        <v>329.90670352453344</v>
      </c>
    </row>
    <row r="18" spans="1:38" x14ac:dyDescent="0.2">
      <c r="A18" s="12">
        <v>11</v>
      </c>
      <c r="B18" s="87" t="s">
        <v>75</v>
      </c>
      <c r="C18" s="5" t="s">
        <v>9</v>
      </c>
      <c r="D18" s="5" t="s">
        <v>64</v>
      </c>
      <c r="E18" s="6">
        <v>1971</v>
      </c>
      <c r="F18" s="28">
        <v>12706.196222325974</v>
      </c>
      <c r="G18" s="28">
        <f t="shared" si="1"/>
        <v>19</v>
      </c>
      <c r="H18" s="28">
        <f t="shared" si="0"/>
        <v>8948.9755739974134</v>
      </c>
      <c r="I18" s="60"/>
      <c r="J18" s="60"/>
      <c r="K18" s="63">
        <v>810.29207232267026</v>
      </c>
      <c r="L18" s="63">
        <v>622.45706737120236</v>
      </c>
      <c r="M18" s="63">
        <v>800</v>
      </c>
      <c r="N18" s="63">
        <v>800</v>
      </c>
      <c r="O18" s="63">
        <v>762.82394995531706</v>
      </c>
      <c r="P18" s="63">
        <v>839.90407673860932</v>
      </c>
      <c r="Q18" s="63">
        <v>855.4798761609909</v>
      </c>
      <c r="R18" s="59">
        <v>0</v>
      </c>
      <c r="S18" s="59">
        <v>0</v>
      </c>
      <c r="T18" s="63">
        <v>797.95545819642211</v>
      </c>
      <c r="U18" s="63">
        <v>781.38562091503263</v>
      </c>
      <c r="V18" s="63">
        <v>800</v>
      </c>
      <c r="W18" s="63">
        <v>792.59855189058715</v>
      </c>
      <c r="X18" s="57">
        <v>0</v>
      </c>
      <c r="Y18" s="63">
        <v>825.8466722830666</v>
      </c>
      <c r="Z18" s="37">
        <v>819.5183624322699</v>
      </c>
      <c r="AA18" s="8">
        <v>819.92876929165027</v>
      </c>
      <c r="AB18" s="80">
        <v>800</v>
      </c>
      <c r="AC18" s="71">
        <v>1014.1732283464567</v>
      </c>
      <c r="AD18" s="103">
        <f t="shared" si="2"/>
        <v>3757.2206483285613</v>
      </c>
      <c r="AE18" s="55">
        <f t="shared" si="3"/>
        <v>0</v>
      </c>
      <c r="AF18" s="55">
        <f t="shared" si="4"/>
        <v>0</v>
      </c>
      <c r="AG18" s="55">
        <f t="shared" si="5"/>
        <v>0</v>
      </c>
      <c r="AH18" s="55">
        <f t="shared" si="6"/>
        <v>622.45706737120236</v>
      </c>
      <c r="AI18" s="55">
        <f t="shared" si="7"/>
        <v>762.82394995531706</v>
      </c>
      <c r="AJ18" s="55">
        <f t="shared" si="8"/>
        <v>781.38562091503263</v>
      </c>
      <c r="AK18" s="55">
        <f t="shared" si="9"/>
        <v>792.59855189058715</v>
      </c>
      <c r="AL18" s="55">
        <f t="shared" si="10"/>
        <v>797.95545819642211</v>
      </c>
    </row>
    <row r="19" spans="1:38" x14ac:dyDescent="0.2">
      <c r="A19" s="12">
        <v>12</v>
      </c>
      <c r="B19" s="87" t="s">
        <v>35</v>
      </c>
      <c r="C19" s="5" t="s">
        <v>9</v>
      </c>
      <c r="D19" s="5" t="s">
        <v>36</v>
      </c>
      <c r="E19" s="6">
        <v>1962</v>
      </c>
      <c r="F19" s="28">
        <v>3902.8186049408996</v>
      </c>
      <c r="G19" s="28">
        <f t="shared" si="1"/>
        <v>19</v>
      </c>
      <c r="H19" s="28">
        <f t="shared" si="0"/>
        <v>3892.8186049408996</v>
      </c>
      <c r="I19" s="60"/>
      <c r="J19" s="60"/>
      <c r="K19" s="63">
        <v>248.59335038363159</v>
      </c>
      <c r="L19" s="63">
        <v>196.03698811096439</v>
      </c>
      <c r="M19" s="63">
        <v>10</v>
      </c>
      <c r="N19" s="63">
        <v>0</v>
      </c>
      <c r="O19" s="63">
        <v>388.91867739052708</v>
      </c>
      <c r="P19" s="63">
        <v>251.42857142857153</v>
      </c>
      <c r="Q19" s="63">
        <v>352</v>
      </c>
      <c r="R19" s="63">
        <v>0</v>
      </c>
      <c r="S19" s="63">
        <v>243.44995931651744</v>
      </c>
      <c r="T19" s="63">
        <v>353.99780941949609</v>
      </c>
      <c r="U19" s="58">
        <v>0</v>
      </c>
      <c r="V19" s="63">
        <v>449.89488437280994</v>
      </c>
      <c r="W19" s="63">
        <v>554.14320193081232</v>
      </c>
      <c r="X19" s="57">
        <v>0</v>
      </c>
      <c r="Y19" s="57">
        <v>0</v>
      </c>
      <c r="Z19" s="57">
        <v>0</v>
      </c>
      <c r="AA19" s="56">
        <v>0</v>
      </c>
      <c r="AB19" s="81">
        <v>470.93292212798764</v>
      </c>
      <c r="AC19" s="71">
        <v>540.94488188976379</v>
      </c>
      <c r="AD19" s="103">
        <f t="shared" si="2"/>
        <v>10</v>
      </c>
      <c r="AE19" s="55">
        <f t="shared" si="3"/>
        <v>0</v>
      </c>
      <c r="AF19" s="55">
        <f t="shared" si="4"/>
        <v>0</v>
      </c>
      <c r="AG19" s="55">
        <f t="shared" si="5"/>
        <v>0</v>
      </c>
      <c r="AH19" s="55">
        <f t="shared" si="6"/>
        <v>0</v>
      </c>
      <c r="AI19" s="55">
        <f t="shared" si="7"/>
        <v>0</v>
      </c>
      <c r="AJ19" s="55">
        <f t="shared" si="8"/>
        <v>0</v>
      </c>
      <c r="AK19" s="55">
        <f t="shared" si="9"/>
        <v>0</v>
      </c>
      <c r="AL19" s="55">
        <f t="shared" si="10"/>
        <v>10</v>
      </c>
    </row>
    <row r="20" spans="1:38" x14ac:dyDescent="0.2">
      <c r="A20" s="12">
        <v>13</v>
      </c>
      <c r="B20" s="87" t="s">
        <v>141</v>
      </c>
      <c r="C20" s="5" t="s">
        <v>9</v>
      </c>
      <c r="D20" s="5" t="s">
        <v>142</v>
      </c>
      <c r="E20" s="6">
        <v>1967</v>
      </c>
      <c r="F20" s="28">
        <v>4029.2336841714373</v>
      </c>
      <c r="G20" s="28">
        <f t="shared" si="1"/>
        <v>19</v>
      </c>
      <c r="H20" s="28">
        <f t="shared" si="0"/>
        <v>4029.2336841714373</v>
      </c>
      <c r="I20" s="60"/>
      <c r="J20" s="60"/>
      <c r="K20" s="56">
        <v>0</v>
      </c>
      <c r="L20" s="63">
        <v>71.334214002642142</v>
      </c>
      <c r="M20" s="63">
        <v>280.88495575221231</v>
      </c>
      <c r="N20" s="63">
        <v>328.8888888888888</v>
      </c>
      <c r="O20" s="59">
        <v>0</v>
      </c>
      <c r="P20" s="59">
        <v>0</v>
      </c>
      <c r="Q20" s="59">
        <v>0</v>
      </c>
      <c r="R20" s="63">
        <v>311.06227106227101</v>
      </c>
      <c r="S20" s="63">
        <v>460.04882017900718</v>
      </c>
      <c r="T20" s="63">
        <v>388.46294267981028</v>
      </c>
      <c r="U20" s="63">
        <v>316.23529411764702</v>
      </c>
      <c r="V20" s="63">
        <v>432.51576734407831</v>
      </c>
      <c r="W20" s="63">
        <v>534.51327433628319</v>
      </c>
      <c r="X20" s="57">
        <v>0</v>
      </c>
      <c r="Y20" s="57">
        <v>0</v>
      </c>
      <c r="Z20" s="57">
        <v>0</v>
      </c>
      <c r="AA20" s="56">
        <v>0</v>
      </c>
      <c r="AB20" s="81">
        <v>358.0570547417118</v>
      </c>
      <c r="AC20" s="71">
        <v>737.40157480314951</v>
      </c>
      <c r="AD20" s="103">
        <f t="shared" si="2"/>
        <v>0</v>
      </c>
      <c r="AE20" s="55">
        <f t="shared" si="3"/>
        <v>0</v>
      </c>
      <c r="AF20" s="55">
        <f t="shared" si="4"/>
        <v>0</v>
      </c>
      <c r="AG20" s="55">
        <f t="shared" si="5"/>
        <v>0</v>
      </c>
      <c r="AH20" s="55">
        <f t="shared" si="6"/>
        <v>0</v>
      </c>
      <c r="AI20" s="55">
        <f t="shared" si="7"/>
        <v>0</v>
      </c>
      <c r="AJ20" s="55">
        <f t="shared" si="8"/>
        <v>0</v>
      </c>
      <c r="AK20" s="55">
        <f t="shared" si="9"/>
        <v>0</v>
      </c>
      <c r="AL20" s="55">
        <f t="shared" si="10"/>
        <v>0</v>
      </c>
    </row>
    <row r="21" spans="1:38" x14ac:dyDescent="0.2">
      <c r="A21" s="12">
        <v>14</v>
      </c>
      <c r="B21" s="87" t="s">
        <v>45</v>
      </c>
      <c r="C21" s="5" t="s">
        <v>9</v>
      </c>
      <c r="D21" s="5" t="s">
        <v>46</v>
      </c>
      <c r="E21" s="6">
        <v>1968</v>
      </c>
      <c r="F21" s="28">
        <v>8178.8237831651313</v>
      </c>
      <c r="G21" s="28">
        <f t="shared" si="1"/>
        <v>19</v>
      </c>
      <c r="H21" s="28">
        <f t="shared" si="0"/>
        <v>8178.8237831651313</v>
      </c>
      <c r="I21" s="60"/>
      <c r="J21" s="60"/>
      <c r="K21" s="63">
        <v>0</v>
      </c>
      <c r="L21" s="63">
        <v>800</v>
      </c>
      <c r="M21" s="63">
        <v>454.15929203539827</v>
      </c>
      <c r="N21" s="63">
        <v>793.75886524822704</v>
      </c>
      <c r="O21" s="59">
        <v>0</v>
      </c>
      <c r="P21" s="59">
        <v>0</v>
      </c>
      <c r="Q21" s="59">
        <v>0</v>
      </c>
      <c r="R21" s="63">
        <v>741.72185430463583</v>
      </c>
      <c r="S21" s="63">
        <v>838.11228641171692</v>
      </c>
      <c r="T21" s="63">
        <v>0</v>
      </c>
      <c r="U21" s="63">
        <v>674.718954248366</v>
      </c>
      <c r="V21" s="63">
        <v>743.09740714786267</v>
      </c>
      <c r="W21" s="63">
        <v>800</v>
      </c>
      <c r="X21" s="58">
        <v>0</v>
      </c>
      <c r="Y21" s="58">
        <v>0</v>
      </c>
      <c r="Z21" s="58">
        <v>0</v>
      </c>
      <c r="AA21" s="8">
        <v>759.16106054610214</v>
      </c>
      <c r="AB21" s="81">
        <v>774.09406322282189</v>
      </c>
      <c r="AC21" s="71">
        <v>1040.5511811023623</v>
      </c>
      <c r="AD21" s="103">
        <f t="shared" si="2"/>
        <v>0</v>
      </c>
      <c r="AE21" s="55">
        <f t="shared" si="3"/>
        <v>0</v>
      </c>
      <c r="AF21" s="55">
        <f t="shared" si="4"/>
        <v>0</v>
      </c>
      <c r="AG21" s="55">
        <f t="shared" si="5"/>
        <v>0</v>
      </c>
      <c r="AH21" s="55">
        <f t="shared" si="6"/>
        <v>0</v>
      </c>
      <c r="AI21" s="55">
        <f t="shared" si="7"/>
        <v>0</v>
      </c>
      <c r="AJ21" s="55">
        <f t="shared" si="8"/>
        <v>0</v>
      </c>
      <c r="AK21" s="55">
        <f t="shared" si="9"/>
        <v>0</v>
      </c>
      <c r="AL21" s="55">
        <f t="shared" si="10"/>
        <v>0</v>
      </c>
    </row>
    <row r="22" spans="1:38" x14ac:dyDescent="0.2">
      <c r="A22" s="12">
        <v>15</v>
      </c>
      <c r="B22" s="87" t="s">
        <v>27</v>
      </c>
      <c r="C22" s="5" t="s">
        <v>9</v>
      </c>
      <c r="D22" s="5" t="s">
        <v>28</v>
      </c>
      <c r="E22" s="6">
        <v>1997</v>
      </c>
      <c r="F22" s="28">
        <v>12387.266356438464</v>
      </c>
      <c r="G22" s="28">
        <f t="shared" si="1"/>
        <v>19</v>
      </c>
      <c r="H22" s="28">
        <f t="shared" si="0"/>
        <v>8378.9398610709668</v>
      </c>
      <c r="I22" s="60"/>
      <c r="J22" s="60"/>
      <c r="K22" s="63">
        <v>691.81585677749365</v>
      </c>
      <c r="L22" s="63">
        <v>700</v>
      </c>
      <c r="M22" s="63">
        <v>700</v>
      </c>
      <c r="N22" s="63">
        <v>700</v>
      </c>
      <c r="O22" s="63">
        <v>800</v>
      </c>
      <c r="P22" s="63">
        <v>711.17505995203851</v>
      </c>
      <c r="Q22" s="59">
        <v>0</v>
      </c>
      <c r="R22" s="63">
        <v>509.2715231788082</v>
      </c>
      <c r="S22" s="63">
        <v>789.11092985318123</v>
      </c>
      <c r="T22" s="63">
        <v>750</v>
      </c>
      <c r="U22" s="63">
        <v>718.27411167512685</v>
      </c>
      <c r="V22" s="63">
        <v>707.2391154111956</v>
      </c>
      <c r="W22" s="63">
        <v>750</v>
      </c>
      <c r="X22" s="58">
        <v>0</v>
      </c>
      <c r="Y22" s="63">
        <v>735</v>
      </c>
      <c r="Z22" s="37">
        <v>735</v>
      </c>
      <c r="AA22" s="8">
        <v>866.5623836126631</v>
      </c>
      <c r="AB22" s="80">
        <v>759.59907478797231</v>
      </c>
      <c r="AC22" s="71">
        <v>997.63779527559063</v>
      </c>
      <c r="AD22" s="103">
        <f t="shared" si="2"/>
        <v>4008.3264953674975</v>
      </c>
      <c r="AE22" s="55">
        <f t="shared" si="3"/>
        <v>0</v>
      </c>
      <c r="AF22" s="55">
        <f t="shared" si="4"/>
        <v>0</v>
      </c>
      <c r="AG22" s="55">
        <f t="shared" si="5"/>
        <v>509.2715231788082</v>
      </c>
      <c r="AH22" s="55">
        <f t="shared" si="6"/>
        <v>691.81585677749365</v>
      </c>
      <c r="AI22" s="55">
        <f t="shared" si="7"/>
        <v>700</v>
      </c>
      <c r="AJ22" s="55">
        <f t="shared" si="8"/>
        <v>700</v>
      </c>
      <c r="AK22" s="55">
        <f t="shared" si="9"/>
        <v>700</v>
      </c>
      <c r="AL22" s="55">
        <f t="shared" si="10"/>
        <v>707.2391154111956</v>
      </c>
    </row>
    <row r="23" spans="1:38" x14ac:dyDescent="0.2">
      <c r="A23" s="12">
        <v>16</v>
      </c>
      <c r="B23" s="87" t="s">
        <v>251</v>
      </c>
      <c r="C23" t="s">
        <v>9</v>
      </c>
      <c r="D23" t="s">
        <v>212</v>
      </c>
      <c r="E23" s="6">
        <v>1984</v>
      </c>
      <c r="F23" s="28">
        <v>2833.3265081444101</v>
      </c>
      <c r="G23" s="28">
        <f t="shared" si="1"/>
        <v>19</v>
      </c>
      <c r="H23" s="28">
        <f t="shared" si="0"/>
        <v>2833.3265081444101</v>
      </c>
      <c r="I23" s="60"/>
      <c r="J23" s="60"/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63">
        <v>349.66887417218527</v>
      </c>
      <c r="S23" s="63">
        <v>598.00163132137038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8">
        <v>559.88228004956648</v>
      </c>
      <c r="AB23" s="80">
        <v>682.4666359871145</v>
      </c>
      <c r="AC23" s="71">
        <v>643.30708661417327</v>
      </c>
      <c r="AD23" s="103">
        <f t="shared" si="2"/>
        <v>0</v>
      </c>
      <c r="AE23" s="55">
        <f t="shared" si="3"/>
        <v>0</v>
      </c>
      <c r="AF23" s="55">
        <f t="shared" si="4"/>
        <v>0</v>
      </c>
      <c r="AG23" s="55">
        <f t="shared" si="5"/>
        <v>0</v>
      </c>
      <c r="AH23" s="55">
        <f t="shared" si="6"/>
        <v>0</v>
      </c>
      <c r="AI23" s="55">
        <f t="shared" si="7"/>
        <v>0</v>
      </c>
      <c r="AJ23" s="55">
        <f t="shared" si="8"/>
        <v>0</v>
      </c>
      <c r="AK23" s="55">
        <f t="shared" si="9"/>
        <v>0</v>
      </c>
      <c r="AL23" s="55">
        <f t="shared" si="10"/>
        <v>0</v>
      </c>
    </row>
    <row r="24" spans="1:38" x14ac:dyDescent="0.2">
      <c r="A24" s="12">
        <v>17</v>
      </c>
      <c r="B24" s="87" t="s">
        <v>37</v>
      </c>
      <c r="C24" s="5" t="s">
        <v>9</v>
      </c>
      <c r="D24" s="5" t="s">
        <v>38</v>
      </c>
      <c r="E24" s="6">
        <v>1962</v>
      </c>
      <c r="F24" s="28">
        <v>4737.8159285184447</v>
      </c>
      <c r="G24" s="28">
        <f t="shared" si="1"/>
        <v>19</v>
      </c>
      <c r="H24" s="28">
        <f t="shared" si="0"/>
        <v>4737.8159285184447</v>
      </c>
      <c r="I24" s="60"/>
      <c r="J24" s="60"/>
      <c r="K24" s="63">
        <v>403.32480818414319</v>
      </c>
      <c r="L24" s="63">
        <v>0</v>
      </c>
      <c r="M24" s="63">
        <v>604.07079646017689</v>
      </c>
      <c r="N24" s="63">
        <v>455.03546099290764</v>
      </c>
      <c r="O24" s="56">
        <v>0</v>
      </c>
      <c r="P24" s="56">
        <v>0</v>
      </c>
      <c r="Q24" s="56">
        <v>0</v>
      </c>
      <c r="R24" s="63">
        <v>244.98168498168491</v>
      </c>
      <c r="S24" s="63">
        <v>477.94955248169259</v>
      </c>
      <c r="T24" s="57">
        <v>0</v>
      </c>
      <c r="U24" s="57">
        <v>0</v>
      </c>
      <c r="V24" s="57">
        <v>0</v>
      </c>
      <c r="W24" s="57">
        <v>0</v>
      </c>
      <c r="X24" s="63">
        <v>623.01158301158284</v>
      </c>
      <c r="Y24" s="56">
        <v>0</v>
      </c>
      <c r="Z24" s="56">
        <v>0</v>
      </c>
      <c r="AA24" s="8">
        <v>638.14800158290484</v>
      </c>
      <c r="AB24" s="26">
        <v>679.72243639167311</v>
      </c>
      <c r="AC24" s="71">
        <v>814.56692913385837</v>
      </c>
      <c r="AD24" s="103">
        <f t="shared" si="2"/>
        <v>0</v>
      </c>
      <c r="AE24" s="55">
        <f t="shared" si="3"/>
        <v>0</v>
      </c>
      <c r="AF24" s="55">
        <f t="shared" si="4"/>
        <v>0</v>
      </c>
      <c r="AG24" s="55">
        <f t="shared" si="5"/>
        <v>0</v>
      </c>
      <c r="AH24" s="55">
        <f t="shared" si="6"/>
        <v>0</v>
      </c>
      <c r="AI24" s="55">
        <f t="shared" si="7"/>
        <v>0</v>
      </c>
      <c r="AJ24" s="55">
        <f t="shared" si="8"/>
        <v>0</v>
      </c>
      <c r="AK24" s="55">
        <f t="shared" si="9"/>
        <v>0</v>
      </c>
      <c r="AL24" s="55">
        <f t="shared" si="10"/>
        <v>0</v>
      </c>
    </row>
    <row r="25" spans="1:38" x14ac:dyDescent="0.2">
      <c r="A25" s="12">
        <v>18</v>
      </c>
      <c r="B25" s="87" t="s">
        <v>146</v>
      </c>
      <c r="C25" s="5" t="s">
        <v>9</v>
      </c>
      <c r="D25" s="5" t="s">
        <v>147</v>
      </c>
      <c r="E25" s="6">
        <v>1949</v>
      </c>
      <c r="F25" s="28">
        <v>6031.1016241002399</v>
      </c>
      <c r="G25" s="28">
        <f t="shared" si="1"/>
        <v>19</v>
      </c>
      <c r="H25" s="28">
        <f t="shared" si="0"/>
        <v>5185.5252552261463</v>
      </c>
      <c r="I25" s="60"/>
      <c r="J25" s="60"/>
      <c r="K25" s="56">
        <v>0</v>
      </c>
      <c r="L25" s="63">
        <v>137.38441215323647</v>
      </c>
      <c r="M25" s="63">
        <v>235.0442477876106</v>
      </c>
      <c r="N25" s="63">
        <v>251.53664302600464</v>
      </c>
      <c r="O25" s="63">
        <v>0</v>
      </c>
      <c r="P25" s="63">
        <v>593.59580052493436</v>
      </c>
      <c r="Q25" s="63">
        <v>646.98513128756724</v>
      </c>
      <c r="R25" s="63">
        <v>0</v>
      </c>
      <c r="S25" s="63">
        <v>221.61106590724171</v>
      </c>
      <c r="T25" s="63">
        <v>351.66119021540715</v>
      </c>
      <c r="U25" s="63">
        <v>395.08496732026134</v>
      </c>
      <c r="V25" s="63">
        <v>453.81920112123345</v>
      </c>
      <c r="W25" s="63">
        <v>485.27755430410303</v>
      </c>
      <c r="X25" s="63">
        <v>341.15830115830113</v>
      </c>
      <c r="Y25" s="63">
        <v>568.96377422072464</v>
      </c>
      <c r="Z25" s="63">
        <v>506.98374473208912</v>
      </c>
      <c r="AA25" s="56">
        <v>0</v>
      </c>
      <c r="AB25" s="80">
        <v>418.19583654587495</v>
      </c>
      <c r="AC25" s="71">
        <v>589.37007874015751</v>
      </c>
      <c r="AD25" s="103">
        <f t="shared" si="2"/>
        <v>845.57636887409342</v>
      </c>
      <c r="AE25" s="55">
        <f t="shared" si="3"/>
        <v>0</v>
      </c>
      <c r="AF25" s="55">
        <f t="shared" si="4"/>
        <v>0</v>
      </c>
      <c r="AG25" s="55">
        <f t="shared" si="5"/>
        <v>0</v>
      </c>
      <c r="AH25" s="55">
        <f t="shared" si="6"/>
        <v>0</v>
      </c>
      <c r="AI25" s="55">
        <f t="shared" si="7"/>
        <v>137.38441215323647</v>
      </c>
      <c r="AJ25" s="55">
        <f t="shared" si="8"/>
        <v>221.61106590724171</v>
      </c>
      <c r="AK25" s="55">
        <f t="shared" si="9"/>
        <v>235.0442477876106</v>
      </c>
      <c r="AL25" s="55">
        <f t="shared" si="10"/>
        <v>251.53664302600464</v>
      </c>
    </row>
    <row r="26" spans="1:38" x14ac:dyDescent="0.2">
      <c r="A26" s="12">
        <v>19</v>
      </c>
      <c r="B26" s="87" t="s">
        <v>340</v>
      </c>
      <c r="C26" s="5" t="s">
        <v>9</v>
      </c>
      <c r="D26" s="5" t="s">
        <v>52</v>
      </c>
      <c r="E26" s="6">
        <v>1974</v>
      </c>
      <c r="F26" s="39">
        <v>826.41555636899523</v>
      </c>
      <c r="G26" s="28">
        <f t="shared" si="1"/>
        <v>19</v>
      </c>
      <c r="H26" s="28">
        <f t="shared" si="0"/>
        <v>826.41555636899523</v>
      </c>
      <c r="I26" s="27"/>
      <c r="J26" s="27"/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80">
        <v>395.06553585196616</v>
      </c>
      <c r="AC26" s="71">
        <v>598.42519685039349</v>
      </c>
      <c r="AD26" s="103">
        <f t="shared" si="2"/>
        <v>0</v>
      </c>
      <c r="AE26" s="55">
        <f t="shared" si="3"/>
        <v>0</v>
      </c>
      <c r="AF26" s="55">
        <f t="shared" si="4"/>
        <v>0</v>
      </c>
      <c r="AG26" s="55">
        <f t="shared" si="5"/>
        <v>0</v>
      </c>
      <c r="AH26" s="55">
        <f t="shared" si="6"/>
        <v>0</v>
      </c>
      <c r="AI26" s="55">
        <f t="shared" si="7"/>
        <v>0</v>
      </c>
      <c r="AJ26" s="55">
        <f t="shared" si="8"/>
        <v>0</v>
      </c>
      <c r="AK26" s="55">
        <f t="shared" si="9"/>
        <v>0</v>
      </c>
      <c r="AL26" s="55">
        <f t="shared" si="10"/>
        <v>0</v>
      </c>
    </row>
    <row r="27" spans="1:38" x14ac:dyDescent="0.2">
      <c r="A27" s="12">
        <v>20</v>
      </c>
      <c r="B27" s="87" t="s">
        <v>124</v>
      </c>
      <c r="C27" s="5" t="s">
        <v>9</v>
      </c>
      <c r="D27" s="5" t="s">
        <v>20</v>
      </c>
      <c r="E27" s="6">
        <v>1992</v>
      </c>
      <c r="F27" s="28">
        <v>13237.231027698319</v>
      </c>
      <c r="G27" s="28">
        <f t="shared" si="1"/>
        <v>19</v>
      </c>
      <c r="H27" s="28">
        <f t="shared" si="0"/>
        <v>11291.205031204679</v>
      </c>
      <c r="I27" s="60"/>
      <c r="J27" s="60"/>
      <c r="K27" s="56">
        <v>0</v>
      </c>
      <c r="L27" s="63">
        <v>1000</v>
      </c>
      <c r="M27" s="63">
        <v>1000</v>
      </c>
      <c r="N27" s="63">
        <v>1000</v>
      </c>
      <c r="O27" s="63">
        <v>956.87331536388149</v>
      </c>
      <c r="P27" s="63">
        <v>1058.4970377299658</v>
      </c>
      <c r="Q27" s="59">
        <v>0</v>
      </c>
      <c r="R27" s="63">
        <v>1100</v>
      </c>
      <c r="S27" s="63">
        <v>1032.7079934747146</v>
      </c>
      <c r="T27" s="58">
        <v>0</v>
      </c>
      <c r="U27" s="63">
        <v>989.15268112975843</v>
      </c>
      <c r="V27" s="63">
        <v>1000</v>
      </c>
      <c r="W27" s="63">
        <v>1000</v>
      </c>
      <c r="X27" s="58">
        <v>0</v>
      </c>
      <c r="Y27" s="58">
        <v>0</v>
      </c>
      <c r="Z27" s="58">
        <v>0</v>
      </c>
      <c r="AA27" s="8">
        <v>1100</v>
      </c>
      <c r="AB27" s="81">
        <v>1000</v>
      </c>
      <c r="AC27" s="71">
        <v>1000</v>
      </c>
      <c r="AD27" s="103">
        <f t="shared" si="2"/>
        <v>1946.0259964936399</v>
      </c>
      <c r="AE27" s="55">
        <f t="shared" si="3"/>
        <v>0</v>
      </c>
      <c r="AF27" s="55">
        <f t="shared" si="4"/>
        <v>0</v>
      </c>
      <c r="AG27" s="55">
        <f t="shared" si="5"/>
        <v>0</v>
      </c>
      <c r="AH27" s="55">
        <f t="shared" si="6"/>
        <v>0</v>
      </c>
      <c r="AI27" s="55">
        <f t="shared" si="7"/>
        <v>0</v>
      </c>
      <c r="AJ27" s="55">
        <f t="shared" si="8"/>
        <v>0</v>
      </c>
      <c r="AK27" s="55">
        <f t="shared" si="9"/>
        <v>956.87331536388149</v>
      </c>
      <c r="AL27" s="55">
        <f t="shared" si="10"/>
        <v>989.15268112975843</v>
      </c>
    </row>
    <row r="28" spans="1:38" x14ac:dyDescent="0.2">
      <c r="A28" s="12">
        <v>21</v>
      </c>
      <c r="B28" s="87" t="s">
        <v>49</v>
      </c>
      <c r="C28" s="5" t="s">
        <v>9</v>
      </c>
      <c r="D28" s="5" t="s">
        <v>50</v>
      </c>
      <c r="E28" s="6">
        <v>1970</v>
      </c>
      <c r="F28" s="28">
        <v>10563.756863851504</v>
      </c>
      <c r="G28" s="28">
        <f t="shared" si="1"/>
        <v>19</v>
      </c>
      <c r="H28" s="28">
        <f t="shared" si="0"/>
        <v>8781.7391213650753</v>
      </c>
      <c r="I28" s="60"/>
      <c r="J28" s="60"/>
      <c r="K28" s="63">
        <v>910.43115438108475</v>
      </c>
      <c r="L28" s="63">
        <v>546.12546125461245</v>
      </c>
      <c r="M28" s="63">
        <v>850.63821680320098</v>
      </c>
      <c r="N28" s="63">
        <v>898.04503835684261</v>
      </c>
      <c r="O28" s="59">
        <v>0</v>
      </c>
      <c r="P28" s="59">
        <v>0</v>
      </c>
      <c r="Q28" s="59">
        <v>0</v>
      </c>
      <c r="R28" s="63">
        <v>766.22516556291384</v>
      </c>
      <c r="S28" s="63">
        <v>703.42577487765107</v>
      </c>
      <c r="T28" s="58">
        <v>0</v>
      </c>
      <c r="U28" s="63">
        <v>560.37658616455178</v>
      </c>
      <c r="V28" s="63">
        <v>720</v>
      </c>
      <c r="W28" s="63">
        <v>706.23987034035656</v>
      </c>
      <c r="X28" s="57">
        <v>0</v>
      </c>
      <c r="Y28" s="63">
        <v>877.10453283996287</v>
      </c>
      <c r="Z28" s="37">
        <v>675.51569506726469</v>
      </c>
      <c r="AA28" s="8">
        <v>867.76641883519233</v>
      </c>
      <c r="AB28" s="80">
        <v>675.56373676944315</v>
      </c>
      <c r="AC28" s="71">
        <v>806.29921259842513</v>
      </c>
      <c r="AD28" s="103">
        <f t="shared" si="2"/>
        <v>1782.0177424864289</v>
      </c>
      <c r="AE28" s="55">
        <f t="shared" si="3"/>
        <v>0</v>
      </c>
      <c r="AF28" s="55">
        <f t="shared" si="4"/>
        <v>0</v>
      </c>
      <c r="AG28" s="55">
        <f t="shared" si="5"/>
        <v>0</v>
      </c>
      <c r="AH28" s="55">
        <f t="shared" si="6"/>
        <v>0</v>
      </c>
      <c r="AI28" s="55">
        <f t="shared" si="7"/>
        <v>0</v>
      </c>
      <c r="AJ28" s="55">
        <f t="shared" si="8"/>
        <v>546.12546125461245</v>
      </c>
      <c r="AK28" s="55">
        <f t="shared" si="9"/>
        <v>560.37658616455178</v>
      </c>
      <c r="AL28" s="55">
        <f t="shared" si="10"/>
        <v>675.51569506726469</v>
      </c>
    </row>
    <row r="29" spans="1:38" x14ac:dyDescent="0.2">
      <c r="A29" s="12">
        <v>22</v>
      </c>
      <c r="B29" s="87" t="s">
        <v>51</v>
      </c>
      <c r="C29" s="5" t="s">
        <v>9</v>
      </c>
      <c r="D29" s="5" t="s">
        <v>52</v>
      </c>
      <c r="E29" s="6">
        <v>1981</v>
      </c>
      <c r="F29" s="28">
        <v>6532.8619121663169</v>
      </c>
      <c r="G29" s="28">
        <f t="shared" si="1"/>
        <v>19</v>
      </c>
      <c r="H29" s="28">
        <f t="shared" si="0"/>
        <v>5931.4834555537327</v>
      </c>
      <c r="I29" s="60"/>
      <c r="J29" s="60"/>
      <c r="K29" s="63">
        <v>750.20862308762173</v>
      </c>
      <c r="L29" s="63">
        <v>576.4861294583884</v>
      </c>
      <c r="M29" s="63">
        <v>622.6548672566372</v>
      </c>
      <c r="N29" s="63">
        <v>630.35460992907804</v>
      </c>
      <c r="O29" s="63">
        <v>341.41958670260573</v>
      </c>
      <c r="P29" s="63">
        <v>12.347988774555853</v>
      </c>
      <c r="Q29" s="63">
        <v>372.40252159701146</v>
      </c>
      <c r="R29" s="63">
        <v>0</v>
      </c>
      <c r="S29" s="63">
        <v>488.09135399673744</v>
      </c>
      <c r="T29" s="58">
        <v>0</v>
      </c>
      <c r="U29" s="58">
        <v>0</v>
      </c>
      <c r="V29" s="63">
        <v>650.93525179856113</v>
      </c>
      <c r="W29" s="63">
        <v>0</v>
      </c>
      <c r="X29" s="63">
        <v>237.610881135423</v>
      </c>
      <c r="Y29" s="63">
        <v>10</v>
      </c>
      <c r="Z29" s="63">
        <v>654.48430493273554</v>
      </c>
      <c r="AA29" s="8">
        <v>505.70012391573744</v>
      </c>
      <c r="AB29" s="80">
        <v>680.16566958122417</v>
      </c>
      <c r="AC29" s="71">
        <v>506.29921259842536</v>
      </c>
      <c r="AD29" s="103">
        <f t="shared" si="2"/>
        <v>601.37845661258461</v>
      </c>
      <c r="AE29" s="55">
        <f t="shared" si="3"/>
        <v>0</v>
      </c>
      <c r="AF29" s="55">
        <f t="shared" si="4"/>
        <v>0</v>
      </c>
      <c r="AG29" s="55">
        <f t="shared" si="5"/>
        <v>0</v>
      </c>
      <c r="AH29" s="55">
        <f t="shared" si="6"/>
        <v>0</v>
      </c>
      <c r="AI29" s="55">
        <f t="shared" si="7"/>
        <v>10</v>
      </c>
      <c r="AJ29" s="55">
        <f t="shared" si="8"/>
        <v>12.347988774555853</v>
      </c>
      <c r="AK29" s="55">
        <f t="shared" si="9"/>
        <v>237.610881135423</v>
      </c>
      <c r="AL29" s="55">
        <f t="shared" si="10"/>
        <v>341.41958670260573</v>
      </c>
    </row>
    <row r="30" spans="1:38" x14ac:dyDescent="0.2">
      <c r="A30" s="12">
        <v>23</v>
      </c>
      <c r="B30" s="87" t="s">
        <v>215</v>
      </c>
      <c r="C30" s="5" t="s">
        <v>9</v>
      </c>
      <c r="D30" s="5" t="s">
        <v>189</v>
      </c>
      <c r="F30" s="28">
        <v>1755.1892042356146</v>
      </c>
      <c r="G30" s="28">
        <f t="shared" si="1"/>
        <v>19</v>
      </c>
      <c r="H30" s="28">
        <f t="shared" si="0"/>
        <v>1755.1892042356146</v>
      </c>
      <c r="I30" s="60"/>
      <c r="J30" s="60"/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63">
        <v>0</v>
      </c>
      <c r="S30" s="63">
        <v>10</v>
      </c>
      <c r="T30" s="63">
        <v>10</v>
      </c>
      <c r="U30" s="63">
        <v>0</v>
      </c>
      <c r="V30" s="63">
        <v>497.84035936420179</v>
      </c>
      <c r="W30" s="63">
        <v>10</v>
      </c>
      <c r="X30" s="56">
        <v>0</v>
      </c>
      <c r="Y30" s="56">
        <v>0</v>
      </c>
      <c r="Z30" s="56">
        <v>0</v>
      </c>
      <c r="AA30" s="56">
        <v>0</v>
      </c>
      <c r="AB30" s="80">
        <v>563.44032096288868</v>
      </c>
      <c r="AC30" s="71">
        <v>1004.3307086614175</v>
      </c>
      <c r="AD30" s="103">
        <f t="shared" si="2"/>
        <v>0</v>
      </c>
      <c r="AE30" s="55">
        <f t="shared" si="3"/>
        <v>0</v>
      </c>
      <c r="AF30" s="55">
        <f t="shared" si="4"/>
        <v>0</v>
      </c>
      <c r="AG30" s="55">
        <f t="shared" si="5"/>
        <v>0</v>
      </c>
      <c r="AH30" s="55">
        <f t="shared" si="6"/>
        <v>0</v>
      </c>
      <c r="AI30" s="55">
        <f t="shared" si="7"/>
        <v>0</v>
      </c>
      <c r="AJ30" s="55">
        <f t="shared" si="8"/>
        <v>0</v>
      </c>
      <c r="AK30" s="55">
        <f t="shared" si="9"/>
        <v>0</v>
      </c>
      <c r="AL30" s="55">
        <f t="shared" si="10"/>
        <v>0</v>
      </c>
    </row>
    <row r="31" spans="1:38" x14ac:dyDescent="0.2">
      <c r="A31" s="12">
        <v>24</v>
      </c>
      <c r="B31" s="87" t="s">
        <v>125</v>
      </c>
      <c r="C31" s="5" t="s">
        <v>9</v>
      </c>
      <c r="D31" s="5" t="s">
        <v>64</v>
      </c>
      <c r="E31" s="6">
        <v>1986</v>
      </c>
      <c r="F31" s="28">
        <v>9098.9905781738998</v>
      </c>
      <c r="G31" s="28">
        <f t="shared" si="1"/>
        <v>19</v>
      </c>
      <c r="H31" s="28">
        <f t="shared" si="0"/>
        <v>9098.9905781738998</v>
      </c>
      <c r="I31" s="60"/>
      <c r="J31" s="60"/>
      <c r="K31" s="56">
        <v>0</v>
      </c>
      <c r="L31" s="63">
        <v>856.82656826568257</v>
      </c>
      <c r="M31" s="63">
        <v>802.43855972566223</v>
      </c>
      <c r="N31" s="63">
        <v>995.79312051472436</v>
      </c>
      <c r="O31" s="63">
        <v>849.05660377358492</v>
      </c>
      <c r="P31" s="63">
        <v>891.79918927346444</v>
      </c>
      <c r="Q31" s="63">
        <v>1013.1916880691105</v>
      </c>
      <c r="R31" s="58">
        <v>0</v>
      </c>
      <c r="S31" s="58">
        <v>0</v>
      </c>
      <c r="T31" s="58">
        <v>0</v>
      </c>
      <c r="U31" s="63">
        <v>1000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8">
        <v>933.19392812887259</v>
      </c>
      <c r="AB31" s="81">
        <v>861.02162908421542</v>
      </c>
      <c r="AC31" s="71">
        <v>895.66929133858264</v>
      </c>
      <c r="AD31" s="103">
        <f t="shared" si="2"/>
        <v>0</v>
      </c>
      <c r="AE31" s="55">
        <f t="shared" si="3"/>
        <v>0</v>
      </c>
      <c r="AF31" s="55">
        <f t="shared" si="4"/>
        <v>0</v>
      </c>
      <c r="AG31" s="55">
        <f t="shared" si="5"/>
        <v>0</v>
      </c>
      <c r="AH31" s="55">
        <f t="shared" si="6"/>
        <v>0</v>
      </c>
      <c r="AI31" s="55">
        <f t="shared" si="7"/>
        <v>0</v>
      </c>
      <c r="AJ31" s="55">
        <f t="shared" si="8"/>
        <v>0</v>
      </c>
      <c r="AK31" s="55">
        <f t="shared" si="9"/>
        <v>0</v>
      </c>
      <c r="AL31" s="55">
        <f t="shared" si="10"/>
        <v>0</v>
      </c>
    </row>
    <row r="32" spans="1:38" x14ac:dyDescent="0.2">
      <c r="A32" s="12">
        <v>25</v>
      </c>
      <c r="B32" s="87" t="s">
        <v>39</v>
      </c>
      <c r="C32" s="5" t="s">
        <v>9</v>
      </c>
      <c r="D32" s="5" t="s">
        <v>40</v>
      </c>
      <c r="E32" s="6">
        <v>1965</v>
      </c>
      <c r="F32" s="28">
        <v>5136.804443457776</v>
      </c>
      <c r="G32" s="28">
        <f t="shared" si="1"/>
        <v>19</v>
      </c>
      <c r="H32" s="28">
        <f t="shared" si="0"/>
        <v>5136.804443457776</v>
      </c>
      <c r="I32" s="60"/>
      <c r="J32" s="60"/>
      <c r="K32" s="63">
        <v>693.09462915601023</v>
      </c>
      <c r="L32" s="63">
        <v>794.71598414795255</v>
      </c>
      <c r="M32" s="63">
        <v>669.02654867256626</v>
      </c>
      <c r="N32" s="63">
        <v>771.6312056737587</v>
      </c>
      <c r="O32" s="56">
        <v>0</v>
      </c>
      <c r="P32" s="56">
        <v>0</v>
      </c>
      <c r="Q32" s="56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8">
        <v>714.06410763751489</v>
      </c>
      <c r="AB32" s="81">
        <v>749.42174248265212</v>
      </c>
      <c r="AC32" s="71">
        <v>974.40944881889766</v>
      </c>
      <c r="AD32" s="103">
        <f t="shared" si="2"/>
        <v>0</v>
      </c>
      <c r="AE32" s="55">
        <f t="shared" si="3"/>
        <v>0</v>
      </c>
      <c r="AF32" s="55">
        <f t="shared" si="4"/>
        <v>0</v>
      </c>
      <c r="AG32" s="55">
        <f t="shared" si="5"/>
        <v>0</v>
      </c>
      <c r="AH32" s="55">
        <f t="shared" si="6"/>
        <v>0</v>
      </c>
      <c r="AI32" s="55">
        <f t="shared" si="7"/>
        <v>0</v>
      </c>
      <c r="AJ32" s="55">
        <f t="shared" si="8"/>
        <v>0</v>
      </c>
      <c r="AK32" s="55">
        <f t="shared" si="9"/>
        <v>0</v>
      </c>
      <c r="AL32" s="55">
        <f t="shared" si="10"/>
        <v>0</v>
      </c>
    </row>
    <row r="33" spans="1:38" x14ac:dyDescent="0.2">
      <c r="A33" s="12">
        <v>26</v>
      </c>
      <c r="B33" s="87" t="s">
        <v>57</v>
      </c>
      <c r="C33" s="5" t="s">
        <v>9</v>
      </c>
      <c r="D33" s="5" t="s">
        <v>48</v>
      </c>
      <c r="E33" s="6">
        <v>1986</v>
      </c>
      <c r="F33" s="28">
        <v>14953.425044008809</v>
      </c>
      <c r="G33" s="28">
        <f t="shared" si="1"/>
        <v>19</v>
      </c>
      <c r="H33" s="28">
        <f t="shared" si="0"/>
        <v>10342.979522890022</v>
      </c>
      <c r="I33" s="60"/>
      <c r="J33" s="60"/>
      <c r="K33" s="63">
        <v>1000</v>
      </c>
      <c r="L33" s="63">
        <v>726.93726937269366</v>
      </c>
      <c r="M33" s="63">
        <v>838.82644313202513</v>
      </c>
      <c r="N33" s="63">
        <v>943.33085869834201</v>
      </c>
      <c r="O33" s="63">
        <v>797.84366576819423</v>
      </c>
      <c r="P33" s="63">
        <v>796.10227627065774</v>
      </c>
      <c r="Q33" s="63">
        <v>932.54727994396455</v>
      </c>
      <c r="R33" s="63">
        <v>963.57615894039736</v>
      </c>
      <c r="S33" s="63">
        <v>949.2659053833604</v>
      </c>
      <c r="T33" s="58">
        <v>0</v>
      </c>
      <c r="U33" s="63">
        <v>772.41097011870625</v>
      </c>
      <c r="V33" s="63">
        <v>909.35251798561148</v>
      </c>
      <c r="W33" s="63">
        <v>924.63533225283641</v>
      </c>
      <c r="X33" s="58">
        <v>0</v>
      </c>
      <c r="Y33" s="63">
        <v>918.87141535615149</v>
      </c>
      <c r="Z33" s="37">
        <v>1005.7399103139016</v>
      </c>
      <c r="AA33" s="8">
        <v>954.32156133829028</v>
      </c>
      <c r="AB33" s="80">
        <v>678.3248964565114</v>
      </c>
      <c r="AC33" s="71">
        <v>841.33858267716528</v>
      </c>
      <c r="AD33" s="103">
        <f t="shared" si="2"/>
        <v>4610.4455211187878</v>
      </c>
      <c r="AE33" s="55">
        <f t="shared" si="3"/>
        <v>0</v>
      </c>
      <c r="AF33" s="55">
        <f t="shared" si="4"/>
        <v>0</v>
      </c>
      <c r="AG33" s="55">
        <f t="shared" si="5"/>
        <v>678.3248964565114</v>
      </c>
      <c r="AH33" s="55">
        <f t="shared" si="6"/>
        <v>726.93726937269366</v>
      </c>
      <c r="AI33" s="55">
        <f t="shared" si="7"/>
        <v>772.41097011870625</v>
      </c>
      <c r="AJ33" s="55">
        <f t="shared" si="8"/>
        <v>796.10227627065774</v>
      </c>
      <c r="AK33" s="55">
        <f t="shared" si="9"/>
        <v>797.84366576819423</v>
      </c>
      <c r="AL33" s="55">
        <f t="shared" si="10"/>
        <v>838.82644313202513</v>
      </c>
    </row>
    <row r="34" spans="1:38" x14ac:dyDescent="0.2">
      <c r="A34" s="12">
        <v>27</v>
      </c>
      <c r="B34" s="87" t="s">
        <v>330</v>
      </c>
      <c r="F34" s="28">
        <v>489.58908541846426</v>
      </c>
      <c r="G34" s="28">
        <f t="shared" si="1"/>
        <v>19</v>
      </c>
      <c r="H34" s="28">
        <f t="shared" si="0"/>
        <v>489.58908541846426</v>
      </c>
      <c r="I34" s="60"/>
      <c r="J34" s="60"/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8">
        <v>479.58908541846426</v>
      </c>
      <c r="AB34" s="80">
        <v>10</v>
      </c>
      <c r="AC34" s="71">
        <v>325.59055118110257</v>
      </c>
      <c r="AD34" s="103">
        <f t="shared" si="2"/>
        <v>0</v>
      </c>
      <c r="AE34" s="55">
        <f t="shared" si="3"/>
        <v>0</v>
      </c>
      <c r="AF34" s="55">
        <f t="shared" si="4"/>
        <v>0</v>
      </c>
      <c r="AG34" s="55">
        <f t="shared" si="5"/>
        <v>0</v>
      </c>
      <c r="AH34" s="55">
        <f t="shared" si="6"/>
        <v>0</v>
      </c>
      <c r="AI34" s="55">
        <f t="shared" si="7"/>
        <v>0</v>
      </c>
      <c r="AJ34" s="55">
        <f t="shared" si="8"/>
        <v>0</v>
      </c>
      <c r="AK34" s="55">
        <f t="shared" si="9"/>
        <v>0</v>
      </c>
      <c r="AL34" s="55">
        <f t="shared" si="10"/>
        <v>0</v>
      </c>
    </row>
    <row r="35" spans="1:38" x14ac:dyDescent="0.2">
      <c r="A35" s="12">
        <v>28</v>
      </c>
      <c r="B35" s="87" t="s">
        <v>341</v>
      </c>
      <c r="D35" s="5" t="s">
        <v>212</v>
      </c>
      <c r="E35" s="6">
        <v>1972</v>
      </c>
      <c r="F35" s="39">
        <v>1106.7951704463662</v>
      </c>
      <c r="G35" s="28">
        <f t="shared" si="1"/>
        <v>19</v>
      </c>
      <c r="H35" s="28">
        <f t="shared" si="0"/>
        <v>1106.7951704463662</v>
      </c>
      <c r="I35" s="27"/>
      <c r="J35" s="27"/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82">
        <v>567.7717810331535</v>
      </c>
      <c r="AC35" s="71">
        <v>727.55905511811011</v>
      </c>
      <c r="AD35" s="103">
        <f t="shared" si="2"/>
        <v>0</v>
      </c>
      <c r="AE35" s="55">
        <f t="shared" si="3"/>
        <v>0</v>
      </c>
      <c r="AF35" s="55">
        <f t="shared" si="4"/>
        <v>0</v>
      </c>
      <c r="AG35" s="55">
        <f t="shared" si="5"/>
        <v>0</v>
      </c>
      <c r="AH35" s="55">
        <f t="shared" si="6"/>
        <v>0</v>
      </c>
      <c r="AI35" s="55">
        <f t="shared" si="7"/>
        <v>0</v>
      </c>
      <c r="AJ35" s="55">
        <f t="shared" si="8"/>
        <v>0</v>
      </c>
      <c r="AK35" s="55">
        <f t="shared" si="9"/>
        <v>0</v>
      </c>
      <c r="AL35" s="55">
        <f t="shared" si="10"/>
        <v>0</v>
      </c>
    </row>
    <row r="36" spans="1:38" x14ac:dyDescent="0.2">
      <c r="A36" s="12">
        <v>29</v>
      </c>
      <c r="B36" s="87" t="s">
        <v>132</v>
      </c>
      <c r="C36" s="5" t="s">
        <v>9</v>
      </c>
      <c r="D36" s="5" t="s">
        <v>18</v>
      </c>
      <c r="E36" s="6">
        <v>1978</v>
      </c>
      <c r="F36" s="28">
        <v>1052.2543269591665</v>
      </c>
      <c r="G36" s="28">
        <f t="shared" si="1"/>
        <v>19</v>
      </c>
      <c r="H36" s="28">
        <f t="shared" si="0"/>
        <v>1052.2543269591665</v>
      </c>
      <c r="I36" s="60"/>
      <c r="J36" s="60"/>
      <c r="K36" s="56">
        <v>0</v>
      </c>
      <c r="L36" s="56">
        <v>0</v>
      </c>
      <c r="M36" s="56">
        <v>0</v>
      </c>
      <c r="N36" s="63">
        <v>512.90780141843959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82">
        <v>539.34652554072704</v>
      </c>
      <c r="AC36" s="71">
        <v>572.04724409448818</v>
      </c>
      <c r="AD36" s="103">
        <f t="shared" si="2"/>
        <v>0</v>
      </c>
      <c r="AE36" s="55">
        <f t="shared" si="3"/>
        <v>0</v>
      </c>
      <c r="AF36" s="55">
        <f t="shared" si="4"/>
        <v>0</v>
      </c>
      <c r="AG36" s="55">
        <f t="shared" si="5"/>
        <v>0</v>
      </c>
      <c r="AH36" s="55">
        <f t="shared" si="6"/>
        <v>0</v>
      </c>
      <c r="AI36" s="55">
        <f t="shared" si="7"/>
        <v>0</v>
      </c>
      <c r="AJ36" s="55">
        <f t="shared" si="8"/>
        <v>0</v>
      </c>
      <c r="AK36" s="55">
        <f t="shared" si="9"/>
        <v>0</v>
      </c>
      <c r="AL36" s="55">
        <f t="shared" si="10"/>
        <v>0</v>
      </c>
    </row>
    <row r="37" spans="1:38" x14ac:dyDescent="0.2">
      <c r="A37" s="12">
        <v>30</v>
      </c>
      <c r="B37" s="87" t="s">
        <v>58</v>
      </c>
      <c r="C37" s="5" t="s">
        <v>9</v>
      </c>
      <c r="D37" s="5" t="s">
        <v>10</v>
      </c>
      <c r="E37" s="6">
        <v>1969</v>
      </c>
      <c r="F37" s="28">
        <v>10762.340793230054</v>
      </c>
      <c r="G37" s="28">
        <f t="shared" si="1"/>
        <v>19</v>
      </c>
      <c r="H37" s="28">
        <f t="shared" si="0"/>
        <v>7758.970776059663</v>
      </c>
      <c r="I37" s="60"/>
      <c r="J37" s="60"/>
      <c r="K37" s="63">
        <v>744.923504867872</v>
      </c>
      <c r="L37" s="63">
        <v>677.93923381770151</v>
      </c>
      <c r="M37" s="63">
        <v>524.9557522123896</v>
      </c>
      <c r="N37" s="63">
        <v>612.76595744680856</v>
      </c>
      <c r="O37" s="63">
        <v>0</v>
      </c>
      <c r="P37" s="63">
        <v>737.10174717368977</v>
      </c>
      <c r="Q37" s="63">
        <v>759.57894736842115</v>
      </c>
      <c r="R37" s="63">
        <v>802.10012210012223</v>
      </c>
      <c r="S37" s="63">
        <v>671.99349064279932</v>
      </c>
      <c r="T37" s="63">
        <v>663.59985396129969</v>
      </c>
      <c r="U37" s="63">
        <v>648.15686274509812</v>
      </c>
      <c r="V37" s="63">
        <v>671.61878065872452</v>
      </c>
      <c r="W37" s="63">
        <v>612.71118262268692</v>
      </c>
      <c r="X37" s="57">
        <v>0</v>
      </c>
      <c r="Y37" s="63">
        <v>840</v>
      </c>
      <c r="Z37" s="37">
        <v>672.10114388922341</v>
      </c>
      <c r="AA37" s="56">
        <v>0</v>
      </c>
      <c r="AB37" s="94">
        <v>604.78026214340798</v>
      </c>
      <c r="AC37" s="71">
        <v>702.36220472440959</v>
      </c>
      <c r="AD37" s="103">
        <f t="shared" si="2"/>
        <v>3003.3700171703913</v>
      </c>
      <c r="AE37" s="55">
        <f t="shared" si="3"/>
        <v>0</v>
      </c>
      <c r="AF37" s="55">
        <f t="shared" si="4"/>
        <v>0</v>
      </c>
      <c r="AG37" s="55">
        <f t="shared" si="5"/>
        <v>0</v>
      </c>
      <c r="AH37" s="55">
        <f t="shared" si="6"/>
        <v>524.9557522123896</v>
      </c>
      <c r="AI37" s="55">
        <f t="shared" si="7"/>
        <v>604.78026214340798</v>
      </c>
      <c r="AJ37" s="55">
        <f t="shared" si="8"/>
        <v>612.71118262268692</v>
      </c>
      <c r="AK37" s="55">
        <f t="shared" si="9"/>
        <v>612.76595744680856</v>
      </c>
      <c r="AL37" s="55">
        <f t="shared" si="10"/>
        <v>648.15686274509812</v>
      </c>
    </row>
    <row r="38" spans="1:38" x14ac:dyDescent="0.2">
      <c r="A38" s="12">
        <v>31</v>
      </c>
      <c r="B38" s="87" t="s">
        <v>342</v>
      </c>
      <c r="D38" s="5" t="s">
        <v>109</v>
      </c>
      <c r="E38" s="6">
        <v>1968</v>
      </c>
      <c r="F38" s="28">
        <v>532.61372397841194</v>
      </c>
      <c r="G38" s="28">
        <f t="shared" si="1"/>
        <v>19</v>
      </c>
      <c r="H38" s="28">
        <f t="shared" si="0"/>
        <v>532.61372397841194</v>
      </c>
      <c r="I38" s="27"/>
      <c r="J38" s="27"/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82">
        <v>532.61372397841194</v>
      </c>
      <c r="AC38" s="71">
        <v>2000</v>
      </c>
      <c r="AD38" s="103">
        <f t="shared" si="2"/>
        <v>0</v>
      </c>
      <c r="AE38" s="55">
        <f t="shared" si="3"/>
        <v>0</v>
      </c>
      <c r="AF38" s="55">
        <f t="shared" si="4"/>
        <v>0</v>
      </c>
      <c r="AG38" s="55">
        <f t="shared" si="5"/>
        <v>0</v>
      </c>
      <c r="AH38" s="55">
        <f t="shared" si="6"/>
        <v>0</v>
      </c>
      <c r="AI38" s="55">
        <f t="shared" si="7"/>
        <v>0</v>
      </c>
      <c r="AJ38" s="55">
        <f t="shared" si="8"/>
        <v>0</v>
      </c>
      <c r="AK38" s="55">
        <f t="shared" si="9"/>
        <v>0</v>
      </c>
      <c r="AL38" s="55">
        <f t="shared" si="10"/>
        <v>0</v>
      </c>
    </row>
    <row r="39" spans="1:38" x14ac:dyDescent="0.2">
      <c r="A39" s="12">
        <v>32</v>
      </c>
      <c r="B39" s="87" t="s">
        <v>338</v>
      </c>
      <c r="C39" s="5" t="s">
        <v>9</v>
      </c>
      <c r="D39" s="5" t="s">
        <v>52</v>
      </c>
      <c r="E39" s="6">
        <v>1983</v>
      </c>
      <c r="F39" s="28">
        <v>1049.2941287309179</v>
      </c>
      <c r="G39" s="28">
        <f t="shared" si="1"/>
        <v>19</v>
      </c>
      <c r="H39" s="28">
        <f t="shared" si="0"/>
        <v>1049.2941287309179</v>
      </c>
      <c r="I39" s="27"/>
      <c r="J39" s="27"/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82">
        <v>594.56971928209873</v>
      </c>
      <c r="AC39" s="71">
        <v>454.72440944881919</v>
      </c>
      <c r="AD39" s="103">
        <f t="shared" si="2"/>
        <v>0</v>
      </c>
      <c r="AE39" s="55">
        <f t="shared" si="3"/>
        <v>0</v>
      </c>
      <c r="AF39" s="55">
        <f t="shared" si="4"/>
        <v>0</v>
      </c>
      <c r="AG39" s="55">
        <f t="shared" si="5"/>
        <v>0</v>
      </c>
      <c r="AH39" s="55">
        <f t="shared" si="6"/>
        <v>0</v>
      </c>
      <c r="AI39" s="55">
        <f t="shared" si="7"/>
        <v>0</v>
      </c>
      <c r="AJ39" s="55">
        <f t="shared" si="8"/>
        <v>0</v>
      </c>
      <c r="AK39" s="55">
        <f t="shared" si="9"/>
        <v>0</v>
      </c>
      <c r="AL39" s="55">
        <f t="shared" si="10"/>
        <v>0</v>
      </c>
    </row>
    <row r="40" spans="1:38" x14ac:dyDescent="0.2">
      <c r="A40" s="12">
        <v>33</v>
      </c>
      <c r="B40" s="87" t="s">
        <v>159</v>
      </c>
      <c r="C40" s="5" t="s">
        <v>9</v>
      </c>
      <c r="D40" s="5" t="s">
        <v>160</v>
      </c>
      <c r="E40" s="6">
        <v>1963</v>
      </c>
      <c r="F40" s="28">
        <v>8362.182911307018</v>
      </c>
      <c r="G40" s="28">
        <f t="shared" si="1"/>
        <v>19</v>
      </c>
      <c r="H40" s="28">
        <f t="shared" ref="H40:H71" si="11">F40-AD40</f>
        <v>6920.49639309956</v>
      </c>
      <c r="I40" s="60"/>
      <c r="J40" s="60"/>
      <c r="K40" s="56">
        <v>0</v>
      </c>
      <c r="L40" s="63">
        <v>561.69088507265531</v>
      </c>
      <c r="M40" s="59">
        <v>0</v>
      </c>
      <c r="N40" s="63">
        <v>587.99054373522461</v>
      </c>
      <c r="O40" s="63">
        <v>568.36461126005361</v>
      </c>
      <c r="P40" s="63">
        <v>744.94004796163085</v>
      </c>
      <c r="Q40" s="63">
        <v>753.8575851393191</v>
      </c>
      <c r="R40" s="63">
        <v>428.18070818070805</v>
      </c>
      <c r="S40" s="63">
        <v>530.57770545158667</v>
      </c>
      <c r="T40" s="63">
        <v>586.78349762687105</v>
      </c>
      <c r="U40" s="63">
        <v>482.92810457516333</v>
      </c>
      <c r="V40" s="63">
        <v>628.73160476524163</v>
      </c>
      <c r="W40" s="63">
        <v>721.48028962188243</v>
      </c>
      <c r="X40" s="58">
        <v>0</v>
      </c>
      <c r="Y40" s="58">
        <v>0</v>
      </c>
      <c r="Z40" s="58">
        <v>0</v>
      </c>
      <c r="AA40" s="8">
        <v>609.24416303917701</v>
      </c>
      <c r="AB40" s="83">
        <v>617.73323053199681</v>
      </c>
      <c r="AC40" s="71">
        <v>728.34645669291319</v>
      </c>
      <c r="AD40" s="103">
        <f t="shared" si="2"/>
        <v>1441.686518207458</v>
      </c>
      <c r="AE40" s="55">
        <f t="shared" si="3"/>
        <v>0</v>
      </c>
      <c r="AF40" s="55">
        <f t="shared" si="4"/>
        <v>0</v>
      </c>
      <c r="AG40" s="55">
        <f t="shared" si="5"/>
        <v>0</v>
      </c>
      <c r="AH40" s="55">
        <f t="shared" si="6"/>
        <v>0</v>
      </c>
      <c r="AI40" s="55">
        <f t="shared" si="7"/>
        <v>0</v>
      </c>
      <c r="AJ40" s="55">
        <f t="shared" si="8"/>
        <v>428.18070818070805</v>
      </c>
      <c r="AK40" s="55">
        <f t="shared" si="9"/>
        <v>482.92810457516333</v>
      </c>
      <c r="AL40" s="55">
        <f t="shared" si="10"/>
        <v>530.57770545158667</v>
      </c>
    </row>
    <row r="41" spans="1:38" x14ac:dyDescent="0.2">
      <c r="A41" s="12">
        <v>34</v>
      </c>
      <c r="B41" s="87" t="s">
        <v>137</v>
      </c>
      <c r="C41" s="5" t="s">
        <v>9</v>
      </c>
      <c r="D41" s="5" t="s">
        <v>140</v>
      </c>
      <c r="E41" s="6">
        <v>2001</v>
      </c>
      <c r="F41" s="28">
        <v>4155.2386313683219</v>
      </c>
      <c r="G41" s="28">
        <f t="shared" si="1"/>
        <v>19</v>
      </c>
      <c r="H41" s="28">
        <f t="shared" si="11"/>
        <v>4155.2386313683219</v>
      </c>
      <c r="I41" s="60"/>
      <c r="J41" s="60"/>
      <c r="K41" s="56">
        <v>0</v>
      </c>
      <c r="L41" s="63">
        <v>640.71856287425157</v>
      </c>
      <c r="M41" s="63">
        <v>418.54388635210546</v>
      </c>
      <c r="N41" s="63">
        <v>460.22894041678887</v>
      </c>
      <c r="O41" s="56">
        <v>0</v>
      </c>
      <c r="P41" s="56">
        <v>0</v>
      </c>
      <c r="Q41" s="56">
        <v>0</v>
      </c>
      <c r="R41" s="59">
        <v>0</v>
      </c>
      <c r="S41" s="63">
        <v>550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8">
        <v>770</v>
      </c>
      <c r="AB41" s="83">
        <v>615.74724172517551</v>
      </c>
      <c r="AC41" s="71">
        <v>1053.1496062992126</v>
      </c>
      <c r="AD41" s="103">
        <f t="shared" si="2"/>
        <v>0</v>
      </c>
      <c r="AE41" s="55">
        <f t="shared" si="3"/>
        <v>0</v>
      </c>
      <c r="AF41" s="55">
        <f t="shared" si="4"/>
        <v>0</v>
      </c>
      <c r="AG41" s="55">
        <f t="shared" si="5"/>
        <v>0</v>
      </c>
      <c r="AH41" s="55">
        <f t="shared" si="6"/>
        <v>0</v>
      </c>
      <c r="AI41" s="55">
        <f t="shared" si="7"/>
        <v>0</v>
      </c>
      <c r="AJ41" s="55">
        <f t="shared" si="8"/>
        <v>0</v>
      </c>
      <c r="AK41" s="55">
        <f t="shared" si="9"/>
        <v>0</v>
      </c>
      <c r="AL41" s="55">
        <f t="shared" si="10"/>
        <v>0</v>
      </c>
    </row>
    <row r="42" spans="1:38" x14ac:dyDescent="0.2">
      <c r="A42" s="12">
        <v>35</v>
      </c>
      <c r="B42" s="87" t="s">
        <v>126</v>
      </c>
      <c r="C42" s="5" t="s">
        <v>128</v>
      </c>
      <c r="D42" s="5" t="s">
        <v>127</v>
      </c>
      <c r="E42" s="6">
        <v>1982</v>
      </c>
      <c r="F42" s="28">
        <v>7438.6523925890333</v>
      </c>
      <c r="G42" s="28">
        <f t="shared" si="1"/>
        <v>19</v>
      </c>
      <c r="H42" s="28">
        <f t="shared" si="11"/>
        <v>7438.6523925890333</v>
      </c>
      <c r="I42" s="60"/>
      <c r="J42" s="60"/>
      <c r="K42" s="56">
        <v>0</v>
      </c>
      <c r="L42" s="63">
        <v>0</v>
      </c>
      <c r="M42" s="63">
        <v>724.32844351305016</v>
      </c>
      <c r="N42" s="63">
        <v>809.94803266518181</v>
      </c>
      <c r="O42" s="63">
        <v>727</v>
      </c>
      <c r="P42" s="63">
        <v>439</v>
      </c>
      <c r="Q42" s="63">
        <v>957</v>
      </c>
      <c r="R42" s="63">
        <v>754.96688741721846</v>
      </c>
      <c r="S42" s="63">
        <v>0</v>
      </c>
      <c r="T42" s="58">
        <v>0</v>
      </c>
      <c r="U42" s="63">
        <v>833.40155546459255</v>
      </c>
      <c r="V42" s="63">
        <v>0</v>
      </c>
      <c r="W42" s="63">
        <v>682.33387358184757</v>
      </c>
      <c r="X42" s="58">
        <v>0</v>
      </c>
      <c r="Y42" s="63">
        <v>611.93339500462503</v>
      </c>
      <c r="Z42" s="37">
        <v>0</v>
      </c>
      <c r="AA42" s="56">
        <v>0</v>
      </c>
      <c r="AB42" s="94">
        <v>10</v>
      </c>
      <c r="AC42" s="71">
        <v>888.97637795275602</v>
      </c>
      <c r="AD42" s="103">
        <f t="shared" si="2"/>
        <v>0</v>
      </c>
      <c r="AE42" s="55">
        <f t="shared" si="3"/>
        <v>0</v>
      </c>
      <c r="AF42" s="55">
        <f t="shared" si="4"/>
        <v>0</v>
      </c>
      <c r="AG42" s="55">
        <f t="shared" si="5"/>
        <v>0</v>
      </c>
      <c r="AH42" s="55">
        <f t="shared" si="6"/>
        <v>0</v>
      </c>
      <c r="AI42" s="55">
        <f t="shared" si="7"/>
        <v>0</v>
      </c>
      <c r="AJ42" s="55">
        <f t="shared" si="8"/>
        <v>0</v>
      </c>
      <c r="AK42" s="55">
        <f t="shared" si="9"/>
        <v>0</v>
      </c>
      <c r="AL42" s="55">
        <f>SMALL(K42:AC42,8)</f>
        <v>0</v>
      </c>
    </row>
    <row r="43" spans="1:38" x14ac:dyDescent="0.2">
      <c r="A43" s="12">
        <v>36</v>
      </c>
      <c r="B43" s="87" t="s">
        <v>269</v>
      </c>
      <c r="C43" t="s">
        <v>9</v>
      </c>
      <c r="D43" t="s">
        <v>250</v>
      </c>
      <c r="E43" s="6">
        <v>1988</v>
      </c>
      <c r="F43" s="28">
        <v>1471.0623759992436</v>
      </c>
      <c r="G43" s="28">
        <f t="shared" si="1"/>
        <v>19</v>
      </c>
      <c r="H43" s="28">
        <f t="shared" si="11"/>
        <v>1471.0623759992436</v>
      </c>
      <c r="I43" s="60"/>
      <c r="J43" s="60"/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63">
        <v>786.75496688741691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82">
        <v>684.30740911182681</v>
      </c>
      <c r="AC43" s="71">
        <v>646.85039370078744</v>
      </c>
      <c r="AD43" s="103">
        <f t="shared" si="2"/>
        <v>0</v>
      </c>
      <c r="AE43" s="55">
        <f t="shared" si="3"/>
        <v>0</v>
      </c>
      <c r="AF43" s="55">
        <f t="shared" si="4"/>
        <v>0</v>
      </c>
      <c r="AG43" s="55">
        <f t="shared" si="5"/>
        <v>0</v>
      </c>
      <c r="AH43" s="55">
        <f t="shared" si="6"/>
        <v>0</v>
      </c>
      <c r="AI43" s="55">
        <f t="shared" si="7"/>
        <v>0</v>
      </c>
      <c r="AJ43" s="55">
        <f t="shared" si="8"/>
        <v>0</v>
      </c>
      <c r="AK43" s="55">
        <f t="shared" si="9"/>
        <v>0</v>
      </c>
      <c r="AL43" s="55">
        <f t="shared" si="10"/>
        <v>0</v>
      </c>
    </row>
    <row r="44" spans="1:38" x14ac:dyDescent="0.2">
      <c r="A44" s="12">
        <v>37</v>
      </c>
      <c r="B44" s="87" t="s">
        <v>270</v>
      </c>
      <c r="C44" t="s">
        <v>9</v>
      </c>
      <c r="D44" t="s">
        <v>48</v>
      </c>
      <c r="E44" s="6">
        <v>1985</v>
      </c>
      <c r="F44" s="28">
        <v>3423.5245575868657</v>
      </c>
      <c r="G44" s="28">
        <f t="shared" si="1"/>
        <v>19</v>
      </c>
      <c r="H44" s="28">
        <f t="shared" si="11"/>
        <v>3423.5245575868657</v>
      </c>
      <c r="I44" s="60"/>
      <c r="J44" s="60"/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63">
        <v>739.73509933774824</v>
      </c>
      <c r="S44" s="63">
        <v>698.93964110929858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8">
        <v>803.11151855047456</v>
      </c>
      <c r="AB44" s="82">
        <v>437.64381040036795</v>
      </c>
      <c r="AC44" s="71">
        <v>744.09448818897658</v>
      </c>
      <c r="AD44" s="103">
        <f t="shared" si="2"/>
        <v>0</v>
      </c>
      <c r="AE44" s="55">
        <f t="shared" si="3"/>
        <v>0</v>
      </c>
      <c r="AF44" s="55">
        <f t="shared" si="4"/>
        <v>0</v>
      </c>
      <c r="AG44" s="55">
        <f t="shared" si="5"/>
        <v>0</v>
      </c>
      <c r="AH44" s="55">
        <f t="shared" si="6"/>
        <v>0</v>
      </c>
      <c r="AI44" s="55">
        <f t="shared" si="7"/>
        <v>0</v>
      </c>
      <c r="AJ44" s="55">
        <f t="shared" si="8"/>
        <v>0</v>
      </c>
      <c r="AK44" s="55">
        <f t="shared" si="9"/>
        <v>0</v>
      </c>
      <c r="AL44" s="55">
        <f t="shared" si="10"/>
        <v>0</v>
      </c>
    </row>
    <row r="45" spans="1:38" x14ac:dyDescent="0.2">
      <c r="A45" s="12">
        <v>38</v>
      </c>
      <c r="B45" s="87" t="s">
        <v>41</v>
      </c>
      <c r="C45" s="5" t="s">
        <v>9</v>
      </c>
      <c r="D45" s="5" t="s">
        <v>42</v>
      </c>
      <c r="E45" s="6">
        <v>1982</v>
      </c>
      <c r="F45" s="28">
        <v>4350.7834006787671</v>
      </c>
      <c r="G45" s="28">
        <f t="shared" si="1"/>
        <v>19</v>
      </c>
      <c r="H45" s="28">
        <f t="shared" si="11"/>
        <v>4202.1409708582423</v>
      </c>
      <c r="I45" s="60"/>
      <c r="J45" s="60"/>
      <c r="K45" s="63">
        <v>170.79276773296237</v>
      </c>
      <c r="L45" s="63">
        <v>0</v>
      </c>
      <c r="M45" s="63">
        <v>421.59292035398221</v>
      </c>
      <c r="N45" s="63">
        <v>462.03309692671388</v>
      </c>
      <c r="O45" s="59">
        <v>0</v>
      </c>
      <c r="P45" s="59">
        <v>0</v>
      </c>
      <c r="Q45" s="59">
        <v>0</v>
      </c>
      <c r="R45" s="63">
        <v>457.61589403973511</v>
      </c>
      <c r="S45" s="63">
        <v>407.34094616639482</v>
      </c>
      <c r="T45" s="63">
        <v>507.3828230831752</v>
      </c>
      <c r="U45" s="63">
        <v>310.00725163161718</v>
      </c>
      <c r="V45" s="63">
        <v>531.27159640635807</v>
      </c>
      <c r="W45" s="63">
        <v>514.27715654952078</v>
      </c>
      <c r="X45" s="57">
        <v>0</v>
      </c>
      <c r="Y45" s="57">
        <v>0</v>
      </c>
      <c r="Z45" s="57">
        <v>0</v>
      </c>
      <c r="AA45" s="8">
        <v>419.82651796778219</v>
      </c>
      <c r="AB45" s="83">
        <v>148.64242982052446</v>
      </c>
      <c r="AC45" s="71">
        <v>466.92913385826773</v>
      </c>
      <c r="AD45" s="103">
        <f t="shared" si="2"/>
        <v>148.64242982052446</v>
      </c>
      <c r="AE45" s="55">
        <f t="shared" si="3"/>
        <v>0</v>
      </c>
      <c r="AF45" s="55">
        <f t="shared" si="4"/>
        <v>0</v>
      </c>
      <c r="AG45" s="55">
        <f t="shared" si="5"/>
        <v>0</v>
      </c>
      <c r="AH45" s="55">
        <f t="shared" si="6"/>
        <v>0</v>
      </c>
      <c r="AI45" s="55">
        <f t="shared" si="7"/>
        <v>0</v>
      </c>
      <c r="AJ45" s="55">
        <f t="shared" si="8"/>
        <v>0</v>
      </c>
      <c r="AK45" s="55">
        <f t="shared" si="9"/>
        <v>0</v>
      </c>
      <c r="AL45" s="55">
        <f t="shared" si="10"/>
        <v>148.64242982052446</v>
      </c>
    </row>
    <row r="46" spans="1:38" x14ac:dyDescent="0.2">
      <c r="A46" s="12">
        <v>39</v>
      </c>
      <c r="B46" s="87" t="s">
        <v>343</v>
      </c>
      <c r="D46" s="5" t="s">
        <v>48</v>
      </c>
      <c r="E46" s="6">
        <v>1971</v>
      </c>
      <c r="F46" s="28">
        <v>1457.7705756379182</v>
      </c>
      <c r="G46" s="28">
        <f t="shared" si="1"/>
        <v>19</v>
      </c>
      <c r="H46" s="28">
        <f t="shared" si="11"/>
        <v>1457.7705756379182</v>
      </c>
      <c r="I46" s="27"/>
      <c r="J46" s="27"/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82">
        <v>709.63762528912878</v>
      </c>
      <c r="AC46" s="71">
        <v>978.34645669291342</v>
      </c>
      <c r="AD46" s="103">
        <f t="shared" si="2"/>
        <v>0</v>
      </c>
      <c r="AE46" s="55">
        <f t="shared" si="3"/>
        <v>0</v>
      </c>
      <c r="AF46" s="55">
        <f t="shared" si="4"/>
        <v>0</v>
      </c>
      <c r="AG46" s="55">
        <f t="shared" si="5"/>
        <v>0</v>
      </c>
      <c r="AH46" s="55">
        <f t="shared" si="6"/>
        <v>0</v>
      </c>
      <c r="AI46" s="55">
        <f t="shared" si="7"/>
        <v>0</v>
      </c>
      <c r="AJ46" s="55">
        <f t="shared" si="8"/>
        <v>0</v>
      </c>
      <c r="AK46" s="55">
        <f t="shared" si="9"/>
        <v>0</v>
      </c>
      <c r="AL46" s="55">
        <f t="shared" si="10"/>
        <v>0</v>
      </c>
    </row>
    <row r="47" spans="1:38" x14ac:dyDescent="0.2">
      <c r="A47" s="12">
        <v>40</v>
      </c>
      <c r="B47" s="87" t="s">
        <v>59</v>
      </c>
      <c r="C47" s="5" t="s">
        <v>9</v>
      </c>
      <c r="D47" s="5" t="s">
        <v>20</v>
      </c>
      <c r="E47" s="6">
        <v>1996</v>
      </c>
      <c r="F47" s="28">
        <v>12004.416135803676</v>
      </c>
      <c r="G47" s="28">
        <f t="shared" si="1"/>
        <v>19</v>
      </c>
      <c r="H47" s="28">
        <f t="shared" si="11"/>
        <v>9147.5393933406685</v>
      </c>
      <c r="I47" s="60"/>
      <c r="J47" s="60"/>
      <c r="K47" s="63">
        <v>842.55910987482616</v>
      </c>
      <c r="L47" s="63">
        <v>659.77859778597781</v>
      </c>
      <c r="M47" s="63">
        <v>806.62983425414382</v>
      </c>
      <c r="N47" s="63">
        <v>936.89680772086126</v>
      </c>
      <c r="O47" s="63">
        <v>770.88948787062009</v>
      </c>
      <c r="P47" s="63">
        <v>797.81727471156876</v>
      </c>
      <c r="Q47" s="63">
        <v>932.54727994396455</v>
      </c>
      <c r="R47" s="56">
        <v>0</v>
      </c>
      <c r="S47" s="56">
        <v>0</v>
      </c>
      <c r="T47" s="63">
        <v>741.66892441072878</v>
      </c>
      <c r="U47" s="63">
        <v>750</v>
      </c>
      <c r="V47" s="63">
        <v>750</v>
      </c>
      <c r="W47" s="63">
        <v>724.24121405750793</v>
      </c>
      <c r="X47" s="58">
        <v>0</v>
      </c>
      <c r="Y47" s="63">
        <v>960.63829787234033</v>
      </c>
      <c r="Z47" s="37">
        <v>857.89237668161445</v>
      </c>
      <c r="AA47" s="56">
        <v>0</v>
      </c>
      <c r="AB47" s="94">
        <v>735.84905660377365</v>
      </c>
      <c r="AC47" s="71">
        <v>737.00787401574792</v>
      </c>
      <c r="AD47" s="103">
        <f t="shared" si="2"/>
        <v>2856.8767424630073</v>
      </c>
      <c r="AE47" s="55">
        <f t="shared" si="3"/>
        <v>0</v>
      </c>
      <c r="AF47" s="55">
        <f t="shared" si="4"/>
        <v>0</v>
      </c>
      <c r="AG47" s="55">
        <f t="shared" si="5"/>
        <v>0</v>
      </c>
      <c r="AH47" s="55">
        <f t="shared" si="6"/>
        <v>0</v>
      </c>
      <c r="AI47" s="55">
        <f t="shared" si="7"/>
        <v>659.77859778597781</v>
      </c>
      <c r="AJ47" s="55">
        <f t="shared" si="8"/>
        <v>724.24121405750793</v>
      </c>
      <c r="AK47" s="55">
        <f t="shared" si="9"/>
        <v>735.84905660377365</v>
      </c>
      <c r="AL47" s="55">
        <f t="shared" si="10"/>
        <v>737.00787401574792</v>
      </c>
    </row>
    <row r="48" spans="1:38" ht="13.5" thickBot="1" x14ac:dyDescent="0.25">
      <c r="A48" s="86">
        <v>41</v>
      </c>
      <c r="B48" s="87" t="s">
        <v>33</v>
      </c>
      <c r="C48" s="5" t="s">
        <v>9</v>
      </c>
      <c r="D48" s="5" t="s">
        <v>34</v>
      </c>
      <c r="E48" s="6">
        <v>1973</v>
      </c>
      <c r="F48" s="28">
        <v>9135.3882400636285</v>
      </c>
      <c r="G48" s="28">
        <f t="shared" si="1"/>
        <v>19</v>
      </c>
      <c r="H48" s="28">
        <f t="shared" si="11"/>
        <v>7656.6844899790303</v>
      </c>
      <c r="I48" s="60"/>
      <c r="J48" s="60"/>
      <c r="K48" s="63">
        <v>471.8670076726342</v>
      </c>
      <c r="L48" s="63">
        <v>0</v>
      </c>
      <c r="M48" s="63">
        <v>602.83185840707972</v>
      </c>
      <c r="N48" s="63">
        <v>629.59810874704499</v>
      </c>
      <c r="O48" s="59">
        <v>0</v>
      </c>
      <c r="P48" s="59">
        <v>0</v>
      </c>
      <c r="Q48" s="59">
        <v>0</v>
      </c>
      <c r="R48" s="63">
        <v>404.00488400488399</v>
      </c>
      <c r="S48" s="63">
        <v>635.11798209926781</v>
      </c>
      <c r="T48" s="63">
        <v>740.12413289521726</v>
      </c>
      <c r="U48" s="63">
        <v>649.62091503267982</v>
      </c>
      <c r="V48" s="63">
        <v>715.62718990889971</v>
      </c>
      <c r="W48" s="63">
        <v>666.1303298471438</v>
      </c>
      <c r="X48" s="57">
        <v>0</v>
      </c>
      <c r="Y48" s="63">
        <v>798.95534962089323</v>
      </c>
      <c r="Z48" s="37">
        <v>748.46478025285967</v>
      </c>
      <c r="AA48" s="8">
        <v>616.20894341115945</v>
      </c>
      <c r="AB48" s="80">
        <v>724.13261372397835</v>
      </c>
      <c r="AC48" s="71">
        <v>959.84251968503952</v>
      </c>
      <c r="AD48" s="103">
        <f t="shared" si="2"/>
        <v>1478.7037500845979</v>
      </c>
      <c r="AE48" s="55">
        <f t="shared" si="3"/>
        <v>0</v>
      </c>
      <c r="AF48" s="55">
        <f t="shared" si="4"/>
        <v>0</v>
      </c>
      <c r="AG48" s="55">
        <f t="shared" si="5"/>
        <v>0</v>
      </c>
      <c r="AH48" s="55">
        <f t="shared" si="6"/>
        <v>0</v>
      </c>
      <c r="AI48" s="55">
        <f t="shared" si="7"/>
        <v>0</v>
      </c>
      <c r="AJ48" s="55">
        <f t="shared" si="8"/>
        <v>404.00488400488399</v>
      </c>
      <c r="AK48" s="55">
        <f t="shared" si="9"/>
        <v>471.8670076726342</v>
      </c>
      <c r="AL48" s="55">
        <f t="shared" si="10"/>
        <v>602.83185840707972</v>
      </c>
    </row>
    <row r="49" spans="1:38" x14ac:dyDescent="0.2">
      <c r="A49" s="12">
        <v>42</v>
      </c>
      <c r="B49" s="7" t="s">
        <v>63</v>
      </c>
      <c r="C49" s="5" t="s">
        <v>9</v>
      </c>
      <c r="D49" s="5" t="s">
        <v>64</v>
      </c>
      <c r="E49" s="6">
        <v>1999</v>
      </c>
      <c r="F49" s="28">
        <v>9168.7718044749436</v>
      </c>
      <c r="G49" s="28">
        <f t="shared" si="1"/>
        <v>17</v>
      </c>
      <c r="H49" s="28">
        <f t="shared" si="11"/>
        <v>7361.8582881834773</v>
      </c>
      <c r="I49" s="60"/>
      <c r="J49" s="60"/>
      <c r="K49" s="63">
        <v>800</v>
      </c>
      <c r="L49" s="63">
        <v>460.47904191616783</v>
      </c>
      <c r="M49" s="59">
        <v>0</v>
      </c>
      <c r="N49" s="63">
        <v>620.48723216906376</v>
      </c>
      <c r="O49" s="63">
        <v>782.12689901697934</v>
      </c>
      <c r="P49" s="63">
        <v>725.94724220623505</v>
      </c>
      <c r="Q49" s="63">
        <v>850.57585139318917</v>
      </c>
      <c r="R49" s="63">
        <v>880.13245033112582</v>
      </c>
      <c r="S49" s="63">
        <v>856.85154975530213</v>
      </c>
      <c r="T49" s="58">
        <v>0</v>
      </c>
      <c r="U49" s="63">
        <v>738.94126178390138</v>
      </c>
      <c r="V49" s="58">
        <v>0</v>
      </c>
      <c r="W49" s="58">
        <v>0</v>
      </c>
      <c r="X49" s="58">
        <v>0</v>
      </c>
      <c r="Y49" s="37">
        <v>729.46345975948179</v>
      </c>
      <c r="Z49" s="37">
        <v>843.76681614349798</v>
      </c>
      <c r="AA49" s="8">
        <v>880</v>
      </c>
      <c r="AB49" s="8"/>
      <c r="AC49" s="75"/>
      <c r="AD49" s="103">
        <f t="shared" si="2"/>
        <v>1806.9135162914667</v>
      </c>
      <c r="AE49" s="55">
        <f t="shared" si="3"/>
        <v>0</v>
      </c>
      <c r="AF49" s="55">
        <f t="shared" si="4"/>
        <v>0</v>
      </c>
      <c r="AG49" s="55">
        <f t="shared" si="5"/>
        <v>0</v>
      </c>
      <c r="AH49" s="55">
        <f t="shared" si="6"/>
        <v>0</v>
      </c>
      <c r="AI49" s="55">
        <f t="shared" si="7"/>
        <v>0</v>
      </c>
      <c r="AJ49" s="55">
        <f t="shared" si="8"/>
        <v>460.47904191616783</v>
      </c>
      <c r="AK49" s="55">
        <f t="shared" si="9"/>
        <v>620.48723216906376</v>
      </c>
      <c r="AL49" s="55">
        <f t="shared" si="10"/>
        <v>725.94724220623505</v>
      </c>
    </row>
    <row r="50" spans="1:38" x14ac:dyDescent="0.2">
      <c r="A50" s="12">
        <v>43</v>
      </c>
      <c r="B50" s="7" t="s">
        <v>110</v>
      </c>
      <c r="C50" s="5" t="s">
        <v>9</v>
      </c>
      <c r="D50" s="5" t="s">
        <v>64</v>
      </c>
      <c r="E50" s="6">
        <v>1967</v>
      </c>
      <c r="F50" s="28">
        <v>6920.8163546385822</v>
      </c>
      <c r="G50" s="28">
        <f t="shared" si="1"/>
        <v>17</v>
      </c>
      <c r="H50" s="28">
        <f t="shared" si="11"/>
        <v>6920.8163546385822</v>
      </c>
      <c r="I50" s="60"/>
      <c r="J50" s="60"/>
      <c r="K50" s="56">
        <v>0</v>
      </c>
      <c r="L50" s="63">
        <v>507.74907749077471</v>
      </c>
      <c r="M50" s="63">
        <v>935.79729472280439</v>
      </c>
      <c r="N50" s="63">
        <v>0</v>
      </c>
      <c r="O50" s="63">
        <v>745.73225516621756</v>
      </c>
      <c r="P50" s="63">
        <v>812.90926099158105</v>
      </c>
      <c r="Q50" s="63">
        <v>1009.5960775157598</v>
      </c>
      <c r="R50" s="63">
        <v>935.76158940397352</v>
      </c>
      <c r="S50" s="63">
        <v>1093.2707993474717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8">
        <v>880</v>
      </c>
      <c r="AB50" s="8"/>
      <c r="AC50" s="75"/>
      <c r="AD50" s="103">
        <f t="shared" ref="AD50:AD72" si="12">SUM(AE50:AJ50)</f>
        <v>0</v>
      </c>
      <c r="AE50" s="55">
        <f t="shared" si="3"/>
        <v>0</v>
      </c>
      <c r="AF50" s="55">
        <f t="shared" si="4"/>
        <v>0</v>
      </c>
      <c r="AG50" s="55">
        <f t="shared" si="5"/>
        <v>0</v>
      </c>
      <c r="AH50" s="55">
        <f t="shared" si="6"/>
        <v>0</v>
      </c>
      <c r="AI50" s="55">
        <f t="shared" si="7"/>
        <v>0</v>
      </c>
      <c r="AJ50" s="55">
        <f t="shared" si="8"/>
        <v>0</v>
      </c>
    </row>
    <row r="51" spans="1:38" x14ac:dyDescent="0.2">
      <c r="A51" s="12">
        <v>44</v>
      </c>
      <c r="B51" s="7" t="s">
        <v>235</v>
      </c>
      <c r="C51" t="s">
        <v>9</v>
      </c>
      <c r="D51" t="s">
        <v>48</v>
      </c>
      <c r="E51" s="6">
        <v>1983</v>
      </c>
      <c r="F51" s="28">
        <v>4155.5489779603095</v>
      </c>
      <c r="G51" s="28">
        <f t="shared" si="1"/>
        <v>17</v>
      </c>
      <c r="H51" s="28">
        <f t="shared" si="11"/>
        <v>4155.5489779603095</v>
      </c>
      <c r="I51" s="60"/>
      <c r="J51" s="60"/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63">
        <v>776.1589403973511</v>
      </c>
      <c r="S51" s="63">
        <v>720.92169657422505</v>
      </c>
      <c r="T51" s="63">
        <v>654.29422920617719</v>
      </c>
      <c r="U51" s="63">
        <v>597.17186366932572</v>
      </c>
      <c r="V51" s="63">
        <v>622.75397373876967</v>
      </c>
      <c r="W51" s="57">
        <v>0</v>
      </c>
      <c r="X51" s="57">
        <v>0</v>
      </c>
      <c r="Y51" s="57">
        <v>0</v>
      </c>
      <c r="Z51" s="57">
        <v>0</v>
      </c>
      <c r="AA51" s="8">
        <v>784.24827437446095</v>
      </c>
      <c r="AB51" s="8"/>
      <c r="AC51" s="75"/>
      <c r="AD51" s="103">
        <f t="shared" si="12"/>
        <v>0</v>
      </c>
      <c r="AE51" s="55">
        <f t="shared" si="3"/>
        <v>0</v>
      </c>
      <c r="AF51" s="55">
        <f t="shared" si="4"/>
        <v>0</v>
      </c>
      <c r="AG51" s="55">
        <f t="shared" si="5"/>
        <v>0</v>
      </c>
      <c r="AH51" s="55">
        <f t="shared" si="6"/>
        <v>0</v>
      </c>
      <c r="AI51" s="55">
        <f t="shared" si="7"/>
        <v>0</v>
      </c>
      <c r="AJ51" s="55">
        <f t="shared" si="8"/>
        <v>0</v>
      </c>
    </row>
    <row r="52" spans="1:38" x14ac:dyDescent="0.2">
      <c r="A52" s="12">
        <v>45</v>
      </c>
      <c r="B52" s="20" t="s">
        <v>280</v>
      </c>
      <c r="C52" s="5" t="s">
        <v>9</v>
      </c>
      <c r="D52" s="5" t="s">
        <v>281</v>
      </c>
      <c r="E52" s="6">
        <v>1983</v>
      </c>
      <c r="F52" s="28">
        <v>505.71778140293645</v>
      </c>
      <c r="G52" s="28">
        <f t="shared" si="1"/>
        <v>17</v>
      </c>
      <c r="H52" s="28">
        <f t="shared" si="11"/>
        <v>505.71778140293645</v>
      </c>
      <c r="I52" s="60"/>
      <c r="J52" s="60"/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63">
        <v>10</v>
      </c>
      <c r="S52" s="63">
        <v>495.71778140293645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8"/>
      <c r="AC52" s="75"/>
      <c r="AD52" s="103">
        <f t="shared" si="12"/>
        <v>0</v>
      </c>
      <c r="AE52" s="55">
        <f t="shared" si="3"/>
        <v>0</v>
      </c>
      <c r="AF52" s="55">
        <f t="shared" si="4"/>
        <v>0</v>
      </c>
      <c r="AG52" s="55">
        <f t="shared" si="5"/>
        <v>0</v>
      </c>
      <c r="AH52" s="55">
        <f t="shared" si="6"/>
        <v>0</v>
      </c>
      <c r="AI52" s="55">
        <f t="shared" si="7"/>
        <v>0</v>
      </c>
      <c r="AJ52" s="55">
        <f t="shared" si="8"/>
        <v>0</v>
      </c>
    </row>
    <row r="53" spans="1:38" x14ac:dyDescent="0.2">
      <c r="A53" s="12">
        <v>46</v>
      </c>
      <c r="B53" s="20" t="s">
        <v>221</v>
      </c>
      <c r="C53" s="5" t="s">
        <v>9</v>
      </c>
      <c r="D53" s="5" t="s">
        <v>222</v>
      </c>
      <c r="E53" s="6">
        <v>1967</v>
      </c>
      <c r="F53" s="28">
        <v>813.61472990439665</v>
      </c>
      <c r="G53" s="28">
        <f t="shared" si="1"/>
        <v>17</v>
      </c>
      <c r="H53" s="28">
        <f t="shared" si="11"/>
        <v>813.61472990439665</v>
      </c>
      <c r="I53" s="60"/>
      <c r="J53" s="60"/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63">
        <v>505.0061050061052</v>
      </c>
      <c r="S53" s="63">
        <v>308.60862489829145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8"/>
      <c r="AC53" s="75"/>
      <c r="AD53" s="103">
        <f t="shared" si="12"/>
        <v>0</v>
      </c>
      <c r="AE53" s="55">
        <f t="shared" si="3"/>
        <v>0</v>
      </c>
      <c r="AF53" s="55">
        <f t="shared" si="4"/>
        <v>0</v>
      </c>
      <c r="AG53" s="55">
        <f t="shared" si="5"/>
        <v>0</v>
      </c>
      <c r="AH53" s="55">
        <f t="shared" si="6"/>
        <v>0</v>
      </c>
      <c r="AI53" s="55">
        <f t="shared" si="7"/>
        <v>0</v>
      </c>
      <c r="AJ53" s="55">
        <f t="shared" si="8"/>
        <v>0</v>
      </c>
    </row>
    <row r="54" spans="1:38" x14ac:dyDescent="0.2">
      <c r="A54" s="12">
        <v>47</v>
      </c>
      <c r="B54" s="20" t="s">
        <v>202</v>
      </c>
      <c r="C54" s="5" t="s">
        <v>9</v>
      </c>
      <c r="D54" s="5" t="s">
        <v>189</v>
      </c>
      <c r="E54" s="6">
        <v>2003</v>
      </c>
      <c r="F54" s="28">
        <v>380.59334298118694</v>
      </c>
      <c r="G54" s="28">
        <f t="shared" si="1"/>
        <v>17</v>
      </c>
      <c r="H54" s="28">
        <f t="shared" si="11"/>
        <v>380.59334298118694</v>
      </c>
      <c r="I54" s="60"/>
      <c r="J54" s="60"/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63">
        <v>370.59334298118694</v>
      </c>
      <c r="S54" s="62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8">
        <v>10</v>
      </c>
      <c r="AB54" s="8"/>
      <c r="AC54" s="75"/>
      <c r="AD54" s="103">
        <f t="shared" si="12"/>
        <v>0</v>
      </c>
      <c r="AE54" s="55">
        <f t="shared" si="3"/>
        <v>0</v>
      </c>
      <c r="AF54" s="55">
        <f t="shared" si="4"/>
        <v>0</v>
      </c>
      <c r="AG54" s="55">
        <f t="shared" si="5"/>
        <v>0</v>
      </c>
      <c r="AH54" s="55">
        <f t="shared" si="6"/>
        <v>0</v>
      </c>
      <c r="AI54" s="55">
        <f t="shared" si="7"/>
        <v>0</v>
      </c>
      <c r="AJ54" s="55">
        <f t="shared" si="8"/>
        <v>0</v>
      </c>
    </row>
    <row r="55" spans="1:38" x14ac:dyDescent="0.2">
      <c r="A55" s="12">
        <v>48</v>
      </c>
      <c r="B55" s="20" t="s">
        <v>203</v>
      </c>
      <c r="C55" s="5" t="s">
        <v>9</v>
      </c>
      <c r="D55" s="5" t="s">
        <v>189</v>
      </c>
      <c r="E55" s="6">
        <v>2001</v>
      </c>
      <c r="F55" s="28">
        <v>419.62915879650188</v>
      </c>
      <c r="G55" s="28">
        <f t="shared" si="1"/>
        <v>17</v>
      </c>
      <c r="H55" s="28">
        <f t="shared" si="11"/>
        <v>419.62915879650188</v>
      </c>
      <c r="I55" s="60"/>
      <c r="J55" s="60"/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63">
        <v>86.439942112880189</v>
      </c>
      <c r="S55" s="63">
        <v>333.18921668362168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8"/>
      <c r="AC55" s="75"/>
      <c r="AD55" s="103">
        <f t="shared" si="12"/>
        <v>0</v>
      </c>
      <c r="AE55" s="55">
        <f t="shared" si="3"/>
        <v>0</v>
      </c>
      <c r="AF55" s="55">
        <f t="shared" si="4"/>
        <v>0</v>
      </c>
      <c r="AG55" s="55">
        <f t="shared" si="5"/>
        <v>0</v>
      </c>
      <c r="AH55" s="55">
        <f t="shared" si="6"/>
        <v>0</v>
      </c>
      <c r="AI55" s="55">
        <f t="shared" si="7"/>
        <v>0</v>
      </c>
      <c r="AJ55" s="55">
        <f t="shared" si="8"/>
        <v>0</v>
      </c>
    </row>
    <row r="56" spans="1:38" x14ac:dyDescent="0.2">
      <c r="A56" s="12">
        <v>49</v>
      </c>
      <c r="B56" s="7" t="s">
        <v>111</v>
      </c>
      <c r="C56" s="5" t="s">
        <v>92</v>
      </c>
      <c r="D56" s="5" t="s">
        <v>95</v>
      </c>
      <c r="F56" s="28">
        <v>1242.0842768153348</v>
      </c>
      <c r="G56" s="28">
        <f t="shared" si="1"/>
        <v>17</v>
      </c>
      <c r="H56" s="28">
        <f t="shared" si="11"/>
        <v>1242.0842768153348</v>
      </c>
      <c r="I56" s="60"/>
      <c r="J56" s="60"/>
      <c r="K56" s="56">
        <v>0</v>
      </c>
      <c r="L56" s="63">
        <v>569.00369003690048</v>
      </c>
      <c r="M56" s="63">
        <v>673.08058677843417</v>
      </c>
      <c r="N56" s="63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71"/>
      <c r="AC56" s="75"/>
      <c r="AD56" s="103">
        <f t="shared" si="12"/>
        <v>0</v>
      </c>
      <c r="AE56" s="55">
        <f t="shared" si="3"/>
        <v>0</v>
      </c>
      <c r="AF56" s="55">
        <f t="shared" si="4"/>
        <v>0</v>
      </c>
      <c r="AG56" s="55">
        <f t="shared" si="5"/>
        <v>0</v>
      </c>
      <c r="AH56" s="55">
        <f t="shared" si="6"/>
        <v>0</v>
      </c>
      <c r="AI56" s="55">
        <f t="shared" si="7"/>
        <v>0</v>
      </c>
      <c r="AJ56" s="55">
        <f t="shared" si="8"/>
        <v>0</v>
      </c>
    </row>
    <row r="57" spans="1:38" x14ac:dyDescent="0.2">
      <c r="A57" s="12">
        <v>50</v>
      </c>
      <c r="B57" s="20" t="s">
        <v>158</v>
      </c>
      <c r="C57" s="5" t="s">
        <v>9</v>
      </c>
      <c r="D57" s="5" t="s">
        <v>18</v>
      </c>
      <c r="E57" s="6">
        <v>1978</v>
      </c>
      <c r="F57" s="28">
        <v>2154.1712701624097</v>
      </c>
      <c r="G57" s="28">
        <f t="shared" si="1"/>
        <v>17</v>
      </c>
      <c r="H57" s="28">
        <f t="shared" si="11"/>
        <v>2154.1712701624097</v>
      </c>
      <c r="I57" s="60"/>
      <c r="J57" s="60"/>
      <c r="K57" s="56">
        <v>0</v>
      </c>
      <c r="L57" s="63">
        <v>616.23616236162343</v>
      </c>
      <c r="M57" s="63">
        <v>635.93065345780155</v>
      </c>
      <c r="N57" s="63">
        <v>902.00445434298456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71"/>
      <c r="AC57" s="75"/>
      <c r="AD57" s="103">
        <f t="shared" si="12"/>
        <v>0</v>
      </c>
      <c r="AE57" s="55">
        <f t="shared" si="3"/>
        <v>0</v>
      </c>
      <c r="AF57" s="55">
        <f t="shared" si="4"/>
        <v>0</v>
      </c>
      <c r="AG57" s="55">
        <f t="shared" si="5"/>
        <v>0</v>
      </c>
      <c r="AH57" s="55">
        <f t="shared" si="6"/>
        <v>0</v>
      </c>
      <c r="AI57" s="55">
        <f t="shared" si="7"/>
        <v>0</v>
      </c>
      <c r="AJ57" s="55">
        <f t="shared" si="8"/>
        <v>0</v>
      </c>
    </row>
    <row r="58" spans="1:38" x14ac:dyDescent="0.2">
      <c r="A58" s="12">
        <v>51</v>
      </c>
      <c r="B58" s="7" t="s">
        <v>68</v>
      </c>
      <c r="C58" s="5" t="s">
        <v>9</v>
      </c>
      <c r="D58" s="5" t="s">
        <v>69</v>
      </c>
      <c r="E58" s="6">
        <v>1983</v>
      </c>
      <c r="F58" s="28">
        <v>713.76912378303189</v>
      </c>
      <c r="G58" s="28">
        <f t="shared" si="1"/>
        <v>17</v>
      </c>
      <c r="H58" s="28">
        <f t="shared" si="11"/>
        <v>713.76912378303189</v>
      </c>
      <c r="I58" s="60"/>
      <c r="J58" s="60"/>
      <c r="K58" s="63">
        <v>713.76912378303189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71"/>
      <c r="AC58" s="75"/>
      <c r="AD58" s="103">
        <f t="shared" si="12"/>
        <v>0</v>
      </c>
      <c r="AE58" s="55">
        <f t="shared" si="3"/>
        <v>0</v>
      </c>
      <c r="AF58" s="55">
        <f t="shared" si="4"/>
        <v>0</v>
      </c>
      <c r="AG58" s="55">
        <f t="shared" si="5"/>
        <v>0</v>
      </c>
      <c r="AH58" s="55">
        <f t="shared" si="6"/>
        <v>0</v>
      </c>
      <c r="AI58" s="55">
        <f t="shared" si="7"/>
        <v>0</v>
      </c>
      <c r="AJ58" s="55">
        <f t="shared" si="8"/>
        <v>0</v>
      </c>
    </row>
    <row r="59" spans="1:38" x14ac:dyDescent="0.2">
      <c r="A59" s="12">
        <v>52</v>
      </c>
      <c r="B59" s="7" t="s">
        <v>236</v>
      </c>
      <c r="C59" t="s">
        <v>184</v>
      </c>
      <c r="D59" t="s">
        <v>237</v>
      </c>
      <c r="E59" s="6">
        <v>1991</v>
      </c>
      <c r="F59" s="28">
        <v>6481.3371692349074</v>
      </c>
      <c r="G59" s="28">
        <f t="shared" si="1"/>
        <v>17</v>
      </c>
      <c r="H59" s="28">
        <f t="shared" si="11"/>
        <v>6481.3371692349074</v>
      </c>
      <c r="I59" s="60"/>
      <c r="J59" s="60"/>
      <c r="K59" s="56">
        <v>0</v>
      </c>
      <c r="L59" s="56">
        <v>0</v>
      </c>
      <c r="M59" s="56">
        <v>0</v>
      </c>
      <c r="N59" s="56">
        <v>0</v>
      </c>
      <c r="O59" s="63">
        <v>869.72147349505872</v>
      </c>
      <c r="P59" s="63">
        <v>960.39912690988479</v>
      </c>
      <c r="Q59" s="62">
        <v>958.74387111837484</v>
      </c>
      <c r="R59" s="63">
        <v>970.86092715231791</v>
      </c>
      <c r="S59" s="63">
        <v>955.99510603588897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26">
        <v>800.37002775208111</v>
      </c>
      <c r="Z59" s="26">
        <v>965.2466367713007</v>
      </c>
      <c r="AA59" s="56">
        <v>0</v>
      </c>
      <c r="AB59" s="71"/>
      <c r="AC59" s="75"/>
      <c r="AD59" s="103">
        <f t="shared" si="12"/>
        <v>0</v>
      </c>
      <c r="AE59" s="55">
        <f t="shared" si="3"/>
        <v>0</v>
      </c>
      <c r="AF59" s="55">
        <f t="shared" si="4"/>
        <v>0</v>
      </c>
      <c r="AG59" s="55">
        <f t="shared" si="5"/>
        <v>0</v>
      </c>
      <c r="AH59" s="55">
        <f t="shared" si="6"/>
        <v>0</v>
      </c>
      <c r="AI59" s="55">
        <f t="shared" si="7"/>
        <v>0</v>
      </c>
      <c r="AJ59" s="55">
        <f t="shared" si="8"/>
        <v>0</v>
      </c>
    </row>
    <row r="60" spans="1:38" x14ac:dyDescent="0.2">
      <c r="A60" s="12">
        <v>53</v>
      </c>
      <c r="B60" s="7" t="s">
        <v>70</v>
      </c>
      <c r="C60" s="5" t="s">
        <v>9</v>
      </c>
      <c r="D60" s="5" t="s">
        <v>71</v>
      </c>
      <c r="E60" s="6">
        <v>1973</v>
      </c>
      <c r="F60" s="28">
        <v>2959.4332608689729</v>
      </c>
      <c r="G60" s="28">
        <f t="shared" si="1"/>
        <v>17</v>
      </c>
      <c r="H60" s="28">
        <f t="shared" si="11"/>
        <v>2959.4332608689729</v>
      </c>
      <c r="I60" s="60"/>
      <c r="J60" s="60"/>
      <c r="K60" s="63">
        <v>696.24478442280929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63">
        <v>776.69064748201436</v>
      </c>
      <c r="W60" s="63">
        <v>743.11183144246365</v>
      </c>
      <c r="X60" s="56">
        <v>0</v>
      </c>
      <c r="Y60" s="56">
        <v>0</v>
      </c>
      <c r="Z60" s="56">
        <v>0</v>
      </c>
      <c r="AA60" s="8">
        <v>743.38599752168545</v>
      </c>
      <c r="AB60" s="71"/>
      <c r="AC60" s="75"/>
      <c r="AD60" s="103">
        <f t="shared" si="12"/>
        <v>0</v>
      </c>
      <c r="AE60" s="55">
        <f t="shared" si="3"/>
        <v>0</v>
      </c>
      <c r="AF60" s="55">
        <f t="shared" si="4"/>
        <v>0</v>
      </c>
      <c r="AG60" s="55">
        <f t="shared" si="5"/>
        <v>0</v>
      </c>
      <c r="AH60" s="55">
        <f t="shared" si="6"/>
        <v>0</v>
      </c>
      <c r="AI60" s="55">
        <f t="shared" si="7"/>
        <v>0</v>
      </c>
      <c r="AJ60" s="55">
        <f t="shared" si="8"/>
        <v>0</v>
      </c>
    </row>
    <row r="61" spans="1:38" x14ac:dyDescent="0.2">
      <c r="A61" s="12">
        <v>54</v>
      </c>
      <c r="B61" s="7" t="s">
        <v>238</v>
      </c>
      <c r="C61" t="s">
        <v>9</v>
      </c>
      <c r="D61" t="s">
        <v>48</v>
      </c>
      <c r="E61" s="6">
        <v>1983</v>
      </c>
      <c r="F61" s="28">
        <v>1551.8377597164267</v>
      </c>
      <c r="G61" s="28">
        <f t="shared" si="1"/>
        <v>17</v>
      </c>
      <c r="H61" s="28">
        <f t="shared" si="11"/>
        <v>1551.8377597164267</v>
      </c>
      <c r="I61" s="60"/>
      <c r="J61" s="60"/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63">
        <v>248.34437086092717</v>
      </c>
      <c r="S61" s="63">
        <v>500.20391517128888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8">
        <v>803.28947368421052</v>
      </c>
      <c r="AB61" s="71"/>
      <c r="AC61" s="75"/>
      <c r="AD61" s="103">
        <f t="shared" si="12"/>
        <v>0</v>
      </c>
      <c r="AE61" s="55">
        <f t="shared" si="3"/>
        <v>0</v>
      </c>
      <c r="AF61" s="55">
        <f t="shared" si="4"/>
        <v>0</v>
      </c>
      <c r="AG61" s="55">
        <f t="shared" si="5"/>
        <v>0</v>
      </c>
      <c r="AH61" s="55">
        <f t="shared" si="6"/>
        <v>0</v>
      </c>
      <c r="AI61" s="55">
        <f t="shared" si="7"/>
        <v>0</v>
      </c>
      <c r="AJ61" s="55">
        <f t="shared" si="8"/>
        <v>0</v>
      </c>
    </row>
    <row r="62" spans="1:38" x14ac:dyDescent="0.2">
      <c r="A62" s="12">
        <v>55</v>
      </c>
      <c r="B62" s="20" t="s">
        <v>223</v>
      </c>
      <c r="C62" s="5" t="s">
        <v>9</v>
      </c>
      <c r="D62" s="5" t="s">
        <v>64</v>
      </c>
      <c r="E62" s="6">
        <v>1967</v>
      </c>
      <c r="F62" s="28">
        <v>172.45421245421264</v>
      </c>
      <c r="G62" s="28">
        <f t="shared" si="1"/>
        <v>17</v>
      </c>
      <c r="H62" s="28">
        <f t="shared" si="11"/>
        <v>172.45421245421264</v>
      </c>
      <c r="I62" s="60"/>
      <c r="J62" s="60"/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63">
        <v>172.45421245421264</v>
      </c>
      <c r="S62" s="63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71"/>
      <c r="AC62" s="75"/>
      <c r="AD62" s="103">
        <f t="shared" si="12"/>
        <v>0</v>
      </c>
      <c r="AE62" s="55">
        <f t="shared" si="3"/>
        <v>0</v>
      </c>
      <c r="AF62" s="55">
        <f t="shared" si="4"/>
        <v>0</v>
      </c>
      <c r="AG62" s="55">
        <f t="shared" si="5"/>
        <v>0</v>
      </c>
      <c r="AH62" s="55">
        <f t="shared" si="6"/>
        <v>0</v>
      </c>
      <c r="AI62" s="55">
        <f t="shared" si="7"/>
        <v>0</v>
      </c>
      <c r="AJ62" s="55">
        <f t="shared" si="8"/>
        <v>0</v>
      </c>
    </row>
    <row r="63" spans="1:38" x14ac:dyDescent="0.2">
      <c r="A63" s="12">
        <v>56</v>
      </c>
      <c r="B63" s="20" t="s">
        <v>331</v>
      </c>
      <c r="F63" s="28">
        <v>406.56905421448357</v>
      </c>
      <c r="G63" s="28">
        <f t="shared" si="1"/>
        <v>17</v>
      </c>
      <c r="H63" s="28">
        <f t="shared" si="11"/>
        <v>406.56905421448357</v>
      </c>
      <c r="I63" s="60"/>
      <c r="J63" s="60"/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8">
        <v>406.56905421448357</v>
      </c>
      <c r="AB63" s="71"/>
      <c r="AC63" s="75"/>
      <c r="AD63" s="103">
        <f t="shared" si="12"/>
        <v>0</v>
      </c>
      <c r="AE63" s="55">
        <f t="shared" si="3"/>
        <v>0</v>
      </c>
      <c r="AF63" s="55">
        <f t="shared" si="4"/>
        <v>0</v>
      </c>
      <c r="AG63" s="55">
        <f t="shared" si="5"/>
        <v>0</v>
      </c>
      <c r="AH63" s="55">
        <f t="shared" si="6"/>
        <v>0</v>
      </c>
      <c r="AI63" s="55">
        <f t="shared" si="7"/>
        <v>0</v>
      </c>
      <c r="AJ63" s="55">
        <f t="shared" si="8"/>
        <v>0</v>
      </c>
    </row>
    <row r="64" spans="1:38" x14ac:dyDescent="0.2">
      <c r="A64" s="12">
        <v>57</v>
      </c>
      <c r="B64" s="7" t="s">
        <v>113</v>
      </c>
      <c r="C64" s="5" t="s">
        <v>9</v>
      </c>
      <c r="D64" s="5" t="s">
        <v>114</v>
      </c>
      <c r="E64" s="6">
        <v>1983</v>
      </c>
      <c r="F64" s="28">
        <v>682.79672318536893</v>
      </c>
      <c r="G64" s="28">
        <f t="shared" si="1"/>
        <v>17</v>
      </c>
      <c r="H64" s="28">
        <f t="shared" si="11"/>
        <v>682.79672318536893</v>
      </c>
      <c r="I64" s="60"/>
      <c r="J64" s="60"/>
      <c r="K64" s="56">
        <v>0</v>
      </c>
      <c r="L64" s="63">
        <v>0</v>
      </c>
      <c r="M64" s="63">
        <v>682.79672318536893</v>
      </c>
      <c r="N64" s="63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71"/>
      <c r="AC64" s="75"/>
      <c r="AD64" s="103">
        <f t="shared" si="12"/>
        <v>0</v>
      </c>
      <c r="AE64" s="55">
        <f t="shared" si="3"/>
        <v>0</v>
      </c>
      <c r="AF64" s="55">
        <f t="shared" si="4"/>
        <v>0</v>
      </c>
      <c r="AG64" s="55">
        <f t="shared" si="5"/>
        <v>0</v>
      </c>
      <c r="AH64" s="55">
        <f t="shared" si="6"/>
        <v>0</v>
      </c>
      <c r="AI64" s="55">
        <f t="shared" si="7"/>
        <v>0</v>
      </c>
      <c r="AJ64" s="55">
        <f t="shared" si="8"/>
        <v>0</v>
      </c>
    </row>
    <row r="65" spans="1:36" x14ac:dyDescent="0.2">
      <c r="A65" s="12">
        <v>58</v>
      </c>
      <c r="B65" s="20" t="s">
        <v>224</v>
      </c>
      <c r="C65" s="5" t="s">
        <v>9</v>
      </c>
      <c r="D65" s="5" t="s">
        <v>232</v>
      </c>
      <c r="E65" s="6">
        <v>1969</v>
      </c>
      <c r="F65" s="28">
        <v>888.2299654960359</v>
      </c>
      <c r="G65" s="28">
        <f t="shared" si="1"/>
        <v>17</v>
      </c>
      <c r="H65" s="28">
        <f t="shared" si="11"/>
        <v>888.2299654960359</v>
      </c>
      <c r="I65" s="60"/>
      <c r="J65" s="60"/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63">
        <v>429.25518925518952</v>
      </c>
      <c r="S65" s="63">
        <v>458.97477624084638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71"/>
      <c r="AC65" s="75"/>
      <c r="AD65" s="103">
        <f t="shared" si="12"/>
        <v>0</v>
      </c>
      <c r="AE65" s="55">
        <f t="shared" si="3"/>
        <v>0</v>
      </c>
      <c r="AF65" s="55">
        <f t="shared" si="4"/>
        <v>0</v>
      </c>
      <c r="AG65" s="55">
        <f t="shared" si="5"/>
        <v>0</v>
      </c>
      <c r="AH65" s="55">
        <f t="shared" si="6"/>
        <v>0</v>
      </c>
      <c r="AI65" s="55">
        <f t="shared" si="7"/>
        <v>0</v>
      </c>
      <c r="AJ65" s="55">
        <f t="shared" si="8"/>
        <v>0</v>
      </c>
    </row>
    <row r="66" spans="1:36" x14ac:dyDescent="0.2">
      <c r="A66" s="12">
        <v>59</v>
      </c>
      <c r="B66" s="20" t="s">
        <v>164</v>
      </c>
      <c r="C66" s="5" t="s">
        <v>9</v>
      </c>
      <c r="D66" t="s">
        <v>64</v>
      </c>
      <c r="E66" s="6">
        <v>1982</v>
      </c>
      <c r="F66" s="28">
        <v>1080.246184653339</v>
      </c>
      <c r="G66" s="28">
        <f t="shared" si="1"/>
        <v>17</v>
      </c>
      <c r="H66" s="28">
        <f t="shared" si="11"/>
        <v>1080.246184653339</v>
      </c>
      <c r="I66" s="60"/>
      <c r="J66" s="60"/>
      <c r="K66" s="56">
        <v>0</v>
      </c>
      <c r="L66" s="56">
        <v>0</v>
      </c>
      <c r="M66" s="56">
        <v>0</v>
      </c>
      <c r="N66" s="56">
        <v>0</v>
      </c>
      <c r="O66" s="62">
        <v>0</v>
      </c>
      <c r="P66" s="63">
        <v>469.6951010620075</v>
      </c>
      <c r="Q66" s="63">
        <v>610.55108359133146</v>
      </c>
      <c r="R66" s="59">
        <v>0</v>
      </c>
      <c r="S66" s="59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75"/>
      <c r="AC66" s="75"/>
      <c r="AD66" s="103">
        <f t="shared" si="12"/>
        <v>0</v>
      </c>
      <c r="AE66" s="55">
        <f t="shared" si="3"/>
        <v>0</v>
      </c>
      <c r="AF66" s="55">
        <f t="shared" si="4"/>
        <v>0</v>
      </c>
      <c r="AG66" s="55">
        <f t="shared" si="5"/>
        <v>0</v>
      </c>
      <c r="AH66" s="55">
        <f t="shared" si="6"/>
        <v>0</v>
      </c>
      <c r="AI66" s="55">
        <f t="shared" si="7"/>
        <v>0</v>
      </c>
      <c r="AJ66" s="55">
        <f t="shared" si="8"/>
        <v>0</v>
      </c>
    </row>
    <row r="67" spans="1:36" x14ac:dyDescent="0.2">
      <c r="A67" s="12">
        <v>60</v>
      </c>
      <c r="B67" s="20" t="s">
        <v>219</v>
      </c>
      <c r="C67" s="5" t="s">
        <v>9</v>
      </c>
      <c r="D67" s="5" t="s">
        <v>231</v>
      </c>
      <c r="E67" s="6">
        <v>1995</v>
      </c>
      <c r="F67" s="28">
        <v>661.65562913907286</v>
      </c>
      <c r="G67" s="28">
        <f t="shared" si="1"/>
        <v>17</v>
      </c>
      <c r="H67" s="28">
        <f t="shared" si="11"/>
        <v>661.65562913907286</v>
      </c>
      <c r="I67" s="60"/>
      <c r="J67" s="60"/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63">
        <v>651.65562913907286</v>
      </c>
      <c r="S67" s="63">
        <v>10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75"/>
      <c r="AC67" s="75"/>
      <c r="AD67" s="103">
        <f t="shared" si="12"/>
        <v>0</v>
      </c>
      <c r="AE67" s="55">
        <f t="shared" si="3"/>
        <v>0</v>
      </c>
      <c r="AF67" s="55">
        <f t="shared" si="4"/>
        <v>0</v>
      </c>
      <c r="AG67" s="55">
        <f t="shared" si="5"/>
        <v>0</v>
      </c>
      <c r="AH67" s="55">
        <f t="shared" si="6"/>
        <v>0</v>
      </c>
      <c r="AI67" s="55">
        <f t="shared" si="7"/>
        <v>0</v>
      </c>
      <c r="AJ67" s="55">
        <f t="shared" si="8"/>
        <v>0</v>
      </c>
    </row>
    <row r="68" spans="1:36" x14ac:dyDescent="0.2">
      <c r="A68" s="12">
        <v>61</v>
      </c>
      <c r="B68" s="7" t="s">
        <v>239</v>
      </c>
      <c r="C68" t="s">
        <v>9</v>
      </c>
      <c r="D68" t="s">
        <v>240</v>
      </c>
      <c r="E68" s="6">
        <v>1987</v>
      </c>
      <c r="F68" s="28">
        <v>1501.502760282186</v>
      </c>
      <c r="G68" s="28">
        <f t="shared" si="1"/>
        <v>17</v>
      </c>
      <c r="H68" s="28">
        <f t="shared" si="11"/>
        <v>1501.502760282186</v>
      </c>
      <c r="I68" s="60"/>
      <c r="J68" s="60"/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63">
        <v>780.1324503311256</v>
      </c>
      <c r="S68" s="63">
        <v>721.37030995106045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75"/>
      <c r="AC68" s="75"/>
      <c r="AD68" s="103">
        <f t="shared" si="12"/>
        <v>0</v>
      </c>
      <c r="AE68" s="55">
        <f t="shared" si="3"/>
        <v>0</v>
      </c>
      <c r="AF68" s="55">
        <f t="shared" si="4"/>
        <v>0</v>
      </c>
      <c r="AG68" s="55">
        <f t="shared" si="5"/>
        <v>0</v>
      </c>
      <c r="AH68" s="55">
        <f t="shared" si="6"/>
        <v>0</v>
      </c>
      <c r="AI68" s="55">
        <f t="shared" si="7"/>
        <v>0</v>
      </c>
      <c r="AJ68" s="55">
        <f t="shared" si="8"/>
        <v>0</v>
      </c>
    </row>
    <row r="69" spans="1:36" x14ac:dyDescent="0.2">
      <c r="A69" s="12">
        <v>62</v>
      </c>
      <c r="B69" s="20" t="s">
        <v>204</v>
      </c>
      <c r="C69" s="5" t="s">
        <v>9</v>
      </c>
      <c r="D69" s="5" t="s">
        <v>66</v>
      </c>
      <c r="E69" s="6">
        <v>2003</v>
      </c>
      <c r="F69" s="28">
        <v>189.95422177009149</v>
      </c>
      <c r="G69" s="28">
        <f t="shared" si="1"/>
        <v>17</v>
      </c>
      <c r="H69" s="28">
        <f t="shared" si="11"/>
        <v>189.95422177009149</v>
      </c>
      <c r="I69" s="60"/>
      <c r="J69" s="60"/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63">
        <v>0</v>
      </c>
      <c r="S69" s="63">
        <v>189.95422177009149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75"/>
      <c r="AC69" s="75"/>
      <c r="AD69" s="103">
        <f t="shared" si="12"/>
        <v>0</v>
      </c>
      <c r="AE69" s="55">
        <f t="shared" si="3"/>
        <v>0</v>
      </c>
      <c r="AF69" s="55">
        <f t="shared" si="4"/>
        <v>0</v>
      </c>
      <c r="AG69" s="55">
        <f t="shared" si="5"/>
        <v>0</v>
      </c>
      <c r="AH69" s="55">
        <f t="shared" si="6"/>
        <v>0</v>
      </c>
      <c r="AI69" s="55">
        <f t="shared" si="7"/>
        <v>0</v>
      </c>
      <c r="AJ69" s="55">
        <f t="shared" si="8"/>
        <v>0</v>
      </c>
    </row>
    <row r="70" spans="1:36" x14ac:dyDescent="0.2">
      <c r="A70" s="12">
        <v>63</v>
      </c>
      <c r="B70" s="7" t="s">
        <v>134</v>
      </c>
      <c r="C70" s="5" t="s">
        <v>128</v>
      </c>
      <c r="D70" s="5" t="s">
        <v>139</v>
      </c>
      <c r="F70" s="28">
        <v>166.92034500253669</v>
      </c>
      <c r="G70" s="28">
        <f t="shared" si="1"/>
        <v>17</v>
      </c>
      <c r="H70" s="28">
        <f t="shared" si="11"/>
        <v>166.92034500253669</v>
      </c>
      <c r="I70" s="60"/>
      <c r="J70" s="60"/>
      <c r="K70" s="56">
        <v>0</v>
      </c>
      <c r="L70" s="63">
        <v>0</v>
      </c>
      <c r="M70" s="63">
        <v>166.92034500253669</v>
      </c>
      <c r="N70" s="63">
        <v>0</v>
      </c>
      <c r="O70" s="56">
        <v>0</v>
      </c>
      <c r="P70" s="56">
        <v>0</v>
      </c>
      <c r="Q70" s="56">
        <v>0</v>
      </c>
      <c r="R70" s="59">
        <v>0</v>
      </c>
      <c r="S70" s="59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75"/>
      <c r="AC70" s="75"/>
      <c r="AD70" s="103">
        <f t="shared" si="12"/>
        <v>0</v>
      </c>
      <c r="AE70" s="55">
        <f t="shared" si="3"/>
        <v>0</v>
      </c>
      <c r="AF70" s="55">
        <f t="shared" si="4"/>
        <v>0</v>
      </c>
      <c r="AG70" s="55">
        <f t="shared" si="5"/>
        <v>0</v>
      </c>
      <c r="AH70" s="55">
        <f t="shared" si="6"/>
        <v>0</v>
      </c>
      <c r="AI70" s="55">
        <f t="shared" si="7"/>
        <v>0</v>
      </c>
      <c r="AJ70" s="55">
        <f t="shared" si="8"/>
        <v>0</v>
      </c>
    </row>
    <row r="71" spans="1:36" x14ac:dyDescent="0.2">
      <c r="A71" s="12">
        <v>64</v>
      </c>
      <c r="B71" s="7" t="s">
        <v>74</v>
      </c>
      <c r="C71" s="5" t="s">
        <v>9</v>
      </c>
      <c r="D71" s="5" t="s">
        <v>71</v>
      </c>
      <c r="E71" s="6">
        <v>1980</v>
      </c>
      <c r="F71" s="28">
        <v>4649.9549860680872</v>
      </c>
      <c r="G71" s="28">
        <f t="shared" si="1"/>
        <v>17</v>
      </c>
      <c r="H71" s="28">
        <f t="shared" si="11"/>
        <v>4649.9549860680872</v>
      </c>
      <c r="I71" s="60"/>
      <c r="J71" s="60"/>
      <c r="K71" s="63">
        <v>872.87899860917912</v>
      </c>
      <c r="L71" s="63">
        <v>571.21771217712183</v>
      </c>
      <c r="M71" s="63">
        <v>708.70642027052781</v>
      </c>
      <c r="N71" s="63">
        <v>779.75748577084892</v>
      </c>
      <c r="O71" s="59">
        <v>0</v>
      </c>
      <c r="P71" s="59">
        <v>0</v>
      </c>
      <c r="Q71" s="59">
        <v>0</v>
      </c>
      <c r="R71" s="63">
        <v>870.86092715231803</v>
      </c>
      <c r="S71" s="63">
        <v>846.53344208809142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6">
        <v>0</v>
      </c>
      <c r="AB71" s="75"/>
      <c r="AC71" s="75"/>
      <c r="AD71" s="103">
        <f t="shared" si="12"/>
        <v>0</v>
      </c>
      <c r="AE71" s="55">
        <f t="shared" si="3"/>
        <v>0</v>
      </c>
      <c r="AF71" s="55">
        <f t="shared" si="4"/>
        <v>0</v>
      </c>
      <c r="AG71" s="55">
        <f t="shared" si="5"/>
        <v>0</v>
      </c>
      <c r="AH71" s="55">
        <f t="shared" si="6"/>
        <v>0</v>
      </c>
      <c r="AI71" s="55">
        <f t="shared" si="7"/>
        <v>0</v>
      </c>
      <c r="AJ71" s="55">
        <f t="shared" si="8"/>
        <v>0</v>
      </c>
    </row>
    <row r="72" spans="1:36" x14ac:dyDescent="0.2">
      <c r="A72" s="12">
        <v>65</v>
      </c>
      <c r="B72" s="7" t="s">
        <v>241</v>
      </c>
      <c r="C72" t="s">
        <v>184</v>
      </c>
      <c r="D72" t="s">
        <v>242</v>
      </c>
      <c r="E72" s="6">
        <v>1994</v>
      </c>
      <c r="F72" s="28">
        <v>2433.7093344696996</v>
      </c>
      <c r="G72" s="28">
        <f t="shared" si="1"/>
        <v>17</v>
      </c>
      <c r="H72" s="28">
        <f t="shared" ref="H72:H103" si="13">F72-AD72</f>
        <v>2433.7093344696996</v>
      </c>
      <c r="I72" s="60"/>
      <c r="J72" s="60"/>
      <c r="K72" s="56">
        <v>0</v>
      </c>
      <c r="L72" s="56">
        <v>0</v>
      </c>
      <c r="M72" s="56">
        <v>0</v>
      </c>
      <c r="N72" s="56">
        <v>0</v>
      </c>
      <c r="O72" s="59">
        <v>0</v>
      </c>
      <c r="P72" s="59">
        <v>0</v>
      </c>
      <c r="Q72" s="59">
        <v>0</v>
      </c>
      <c r="R72" s="63">
        <v>0</v>
      </c>
      <c r="S72" s="63">
        <v>951.06035889070154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26">
        <v>723.63552266419947</v>
      </c>
      <c r="Z72" s="26">
        <v>759.01345291479845</v>
      </c>
      <c r="AA72" s="56">
        <v>0</v>
      </c>
      <c r="AB72" s="75"/>
      <c r="AC72" s="75"/>
      <c r="AD72" s="103">
        <f t="shared" si="12"/>
        <v>0</v>
      </c>
      <c r="AE72" s="55">
        <f t="shared" si="3"/>
        <v>0</v>
      </c>
      <c r="AF72" s="55">
        <f t="shared" si="4"/>
        <v>0</v>
      </c>
      <c r="AG72" s="55">
        <f t="shared" si="5"/>
        <v>0</v>
      </c>
      <c r="AH72" s="55">
        <f t="shared" si="6"/>
        <v>0</v>
      </c>
      <c r="AI72" s="55">
        <f t="shared" si="7"/>
        <v>0</v>
      </c>
      <c r="AJ72" s="55">
        <f t="shared" si="8"/>
        <v>0</v>
      </c>
    </row>
    <row r="73" spans="1:36" x14ac:dyDescent="0.2">
      <c r="A73" s="12">
        <v>66</v>
      </c>
      <c r="B73" s="7" t="s">
        <v>243</v>
      </c>
      <c r="C73" t="s">
        <v>9</v>
      </c>
      <c r="D73" t="s">
        <v>98</v>
      </c>
      <c r="E73" s="6">
        <v>1979</v>
      </c>
      <c r="F73" s="28">
        <v>151.655629139073</v>
      </c>
      <c r="G73" s="28">
        <f t="shared" ref="G73:G136" si="14">COUNTA(K73,L73,M73,N73,O73,P73,Q73,R73,S73,T73,U73,V73,W73,X73,Y73,Z73,AA73,AB73,AC73)</f>
        <v>17</v>
      </c>
      <c r="H73" s="28">
        <f t="shared" si="13"/>
        <v>151.655629139073</v>
      </c>
      <c r="I73" s="60"/>
      <c r="J73" s="60"/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63">
        <v>151.655629139073</v>
      </c>
      <c r="S73" s="63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75"/>
      <c r="AC73" s="75"/>
      <c r="AD73" s="103">
        <f t="shared" ref="AD73:AD136" si="15">SUM(AE73:AJ73)</f>
        <v>0</v>
      </c>
      <c r="AE73" s="55">
        <f t="shared" ref="AE73:AE136" si="16">SMALL(K73:AC73,1)</f>
        <v>0</v>
      </c>
      <c r="AF73" s="55">
        <f t="shared" ref="AF73:AF136" si="17">SMALL(K73:AC73,2)</f>
        <v>0</v>
      </c>
      <c r="AG73" s="55">
        <f t="shared" ref="AG73:AG136" si="18">SMALL(K73:AC73,3)</f>
        <v>0</v>
      </c>
      <c r="AH73" s="55">
        <f t="shared" ref="AH73:AH136" si="19">SMALL(K73:AC73,4)</f>
        <v>0</v>
      </c>
      <c r="AI73" s="55">
        <f t="shared" ref="AI73:AI136" si="20">SMALL(K73:AC73,5)</f>
        <v>0</v>
      </c>
      <c r="AJ73" s="55">
        <f t="shared" ref="AJ73:AJ136" si="21">SMALL(K73:AC73,6)</f>
        <v>0</v>
      </c>
    </row>
    <row r="74" spans="1:36" x14ac:dyDescent="0.2">
      <c r="A74" s="12">
        <v>67</v>
      </c>
      <c r="B74" s="20" t="s">
        <v>163</v>
      </c>
      <c r="C74" s="5" t="s">
        <v>167</v>
      </c>
      <c r="D74" s="5" t="s">
        <v>168</v>
      </c>
      <c r="E74" s="6">
        <v>1978</v>
      </c>
      <c r="F74" s="28">
        <v>7952.5699680661928</v>
      </c>
      <c r="G74" s="28">
        <f t="shared" si="14"/>
        <v>17</v>
      </c>
      <c r="H74" s="28">
        <f t="shared" si="13"/>
        <v>7952.5699680661928</v>
      </c>
      <c r="I74" s="60"/>
      <c r="J74" s="60"/>
      <c r="K74" s="56">
        <v>0</v>
      </c>
      <c r="L74" s="56">
        <v>0</v>
      </c>
      <c r="M74" s="56">
        <v>0</v>
      </c>
      <c r="N74" s="56">
        <v>0</v>
      </c>
      <c r="O74" s="63">
        <v>931.71608265947907</v>
      </c>
      <c r="P74" s="63">
        <v>942.90614281259752</v>
      </c>
      <c r="Q74" s="63">
        <v>1035.0221807144524</v>
      </c>
      <c r="R74" s="63">
        <v>1055.6291390728479</v>
      </c>
      <c r="S74" s="63">
        <v>1058.7275693311583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37">
        <v>858.64939870490275</v>
      </c>
      <c r="Z74" s="37">
        <v>1050</v>
      </c>
      <c r="AA74" s="8">
        <v>1019.9194547707561</v>
      </c>
      <c r="AB74" s="75"/>
      <c r="AC74" s="75"/>
      <c r="AD74" s="103">
        <f t="shared" si="15"/>
        <v>0</v>
      </c>
      <c r="AE74" s="55">
        <f t="shared" si="16"/>
        <v>0</v>
      </c>
      <c r="AF74" s="55">
        <f t="shared" si="17"/>
        <v>0</v>
      </c>
      <c r="AG74" s="55">
        <f t="shared" si="18"/>
        <v>0</v>
      </c>
      <c r="AH74" s="55">
        <f t="shared" si="19"/>
        <v>0</v>
      </c>
      <c r="AI74" s="55">
        <f t="shared" si="20"/>
        <v>0</v>
      </c>
      <c r="AJ74" s="55">
        <f t="shared" si="21"/>
        <v>0</v>
      </c>
    </row>
    <row r="75" spans="1:36" x14ac:dyDescent="0.2">
      <c r="A75" s="12">
        <v>68</v>
      </c>
      <c r="B75" s="7" t="s">
        <v>244</v>
      </c>
      <c r="C75" t="s">
        <v>184</v>
      </c>
      <c r="D75" t="s">
        <v>245</v>
      </c>
      <c r="E75" s="6">
        <v>1996</v>
      </c>
      <c r="F75" s="28">
        <v>4216.9049502228609</v>
      </c>
      <c r="G75" s="28">
        <f t="shared" si="14"/>
        <v>17</v>
      </c>
      <c r="H75" s="28">
        <f t="shared" si="13"/>
        <v>4216.9049502228609</v>
      </c>
      <c r="I75" s="60"/>
      <c r="J75" s="60"/>
      <c r="K75" s="56">
        <v>0</v>
      </c>
      <c r="L75" s="56">
        <v>0</v>
      </c>
      <c r="M75" s="56">
        <v>0</v>
      </c>
      <c r="N75" s="56">
        <v>0</v>
      </c>
      <c r="O75" s="59">
        <v>0</v>
      </c>
      <c r="P75" s="63">
        <v>800.21827252884339</v>
      </c>
      <c r="Q75" s="62">
        <v>0</v>
      </c>
      <c r="R75" s="63">
        <v>836.42384105960264</v>
      </c>
      <c r="S75" s="63">
        <v>851.91680261011425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26">
        <v>926.64199814986125</v>
      </c>
      <c r="Z75" s="26">
        <v>801.70403587443968</v>
      </c>
      <c r="AA75" s="56">
        <v>0</v>
      </c>
      <c r="AB75" s="75"/>
      <c r="AC75" s="75"/>
      <c r="AD75" s="103">
        <f t="shared" si="15"/>
        <v>0</v>
      </c>
      <c r="AE75" s="55">
        <f t="shared" si="16"/>
        <v>0</v>
      </c>
      <c r="AF75" s="55">
        <f t="shared" si="17"/>
        <v>0</v>
      </c>
      <c r="AG75" s="55">
        <f t="shared" si="18"/>
        <v>0</v>
      </c>
      <c r="AH75" s="55">
        <f t="shared" si="19"/>
        <v>0</v>
      </c>
      <c r="AI75" s="55">
        <f t="shared" si="20"/>
        <v>0</v>
      </c>
      <c r="AJ75" s="55">
        <f t="shared" si="21"/>
        <v>0</v>
      </c>
    </row>
    <row r="76" spans="1:36" x14ac:dyDescent="0.2">
      <c r="A76" s="12">
        <v>69</v>
      </c>
      <c r="B76" s="20" t="s">
        <v>302</v>
      </c>
      <c r="C76" s="5" t="s">
        <v>92</v>
      </c>
      <c r="F76" s="28">
        <v>1550.1266496262697</v>
      </c>
      <c r="G76" s="28">
        <f t="shared" si="14"/>
        <v>17</v>
      </c>
      <c r="H76" s="28">
        <f t="shared" si="13"/>
        <v>1550.1266496262697</v>
      </c>
      <c r="I76" s="60"/>
      <c r="J76" s="60"/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63">
        <v>0</v>
      </c>
      <c r="U76" s="63">
        <v>477.15736040609153</v>
      </c>
      <c r="V76" s="63">
        <v>480.21769177608854</v>
      </c>
      <c r="W76" s="63">
        <v>592.7515974440895</v>
      </c>
      <c r="X76" s="56">
        <v>0</v>
      </c>
      <c r="Y76" s="56">
        <v>0</v>
      </c>
      <c r="Z76" s="56">
        <v>0</v>
      </c>
      <c r="AA76" s="56">
        <v>0</v>
      </c>
      <c r="AB76" s="75"/>
      <c r="AC76" s="75"/>
      <c r="AD76" s="103">
        <f t="shared" si="15"/>
        <v>0</v>
      </c>
      <c r="AE76" s="55">
        <f t="shared" si="16"/>
        <v>0</v>
      </c>
      <c r="AF76" s="55">
        <f t="shared" si="17"/>
        <v>0</v>
      </c>
      <c r="AG76" s="55">
        <f t="shared" si="18"/>
        <v>0</v>
      </c>
      <c r="AH76" s="55">
        <f t="shared" si="19"/>
        <v>0</v>
      </c>
      <c r="AI76" s="55">
        <f t="shared" si="20"/>
        <v>0</v>
      </c>
      <c r="AJ76" s="55">
        <f t="shared" si="21"/>
        <v>0</v>
      </c>
    </row>
    <row r="77" spans="1:36" x14ac:dyDescent="0.2">
      <c r="A77" s="12">
        <v>70</v>
      </c>
      <c r="B77" s="7" t="s">
        <v>246</v>
      </c>
      <c r="C77" t="s">
        <v>9</v>
      </c>
      <c r="D77" t="s">
        <v>247</v>
      </c>
      <c r="E77" s="6">
        <v>1984</v>
      </c>
      <c r="F77" s="28">
        <v>20</v>
      </c>
      <c r="G77" s="28">
        <f t="shared" si="14"/>
        <v>17</v>
      </c>
      <c r="H77" s="28">
        <f t="shared" si="13"/>
        <v>20</v>
      </c>
      <c r="I77" s="60"/>
      <c r="J77" s="60"/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63">
        <v>10</v>
      </c>
      <c r="S77" s="63">
        <v>10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75"/>
      <c r="AC77" s="75"/>
      <c r="AD77" s="103">
        <f t="shared" si="15"/>
        <v>0</v>
      </c>
      <c r="AE77" s="55">
        <f t="shared" si="16"/>
        <v>0</v>
      </c>
      <c r="AF77" s="55">
        <f t="shared" si="17"/>
        <v>0</v>
      </c>
      <c r="AG77" s="55">
        <f t="shared" si="18"/>
        <v>0</v>
      </c>
      <c r="AH77" s="55">
        <f t="shared" si="19"/>
        <v>0</v>
      </c>
      <c r="AI77" s="55">
        <f t="shared" si="20"/>
        <v>0</v>
      </c>
      <c r="AJ77" s="55">
        <f t="shared" si="21"/>
        <v>0</v>
      </c>
    </row>
    <row r="78" spans="1:36" x14ac:dyDescent="0.2">
      <c r="A78" s="12">
        <v>71</v>
      </c>
      <c r="B78" s="20" t="s">
        <v>225</v>
      </c>
      <c r="C78" s="5" t="s">
        <v>9</v>
      </c>
      <c r="D78" s="5" t="s">
        <v>10</v>
      </c>
      <c r="E78" s="6">
        <v>1967</v>
      </c>
      <c r="F78" s="28">
        <v>1718.6341015144926</v>
      </c>
      <c r="G78" s="28">
        <f t="shared" si="14"/>
        <v>17</v>
      </c>
      <c r="H78" s="28">
        <f t="shared" si="13"/>
        <v>1718.6341015144926</v>
      </c>
      <c r="I78" s="60"/>
      <c r="J78" s="60"/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63">
        <v>591.50183150183182</v>
      </c>
      <c r="S78" s="63">
        <v>443.58014646053715</v>
      </c>
      <c r="T78" s="56">
        <v>0</v>
      </c>
      <c r="U78" s="56">
        <v>0</v>
      </c>
      <c r="V78" s="56">
        <v>0</v>
      </c>
      <c r="W78" s="56">
        <v>0</v>
      </c>
      <c r="X78" s="63">
        <v>683.5521235521237</v>
      </c>
      <c r="Y78" s="56">
        <v>0</v>
      </c>
      <c r="Z78" s="56">
        <v>0</v>
      </c>
      <c r="AA78" s="56">
        <v>0</v>
      </c>
      <c r="AB78" s="75"/>
      <c r="AC78" s="75"/>
      <c r="AD78" s="103">
        <f t="shared" si="15"/>
        <v>0</v>
      </c>
      <c r="AE78" s="55">
        <f t="shared" si="16"/>
        <v>0</v>
      </c>
      <c r="AF78" s="55">
        <f t="shared" si="17"/>
        <v>0</v>
      </c>
      <c r="AG78" s="55">
        <f t="shared" si="18"/>
        <v>0</v>
      </c>
      <c r="AH78" s="55">
        <f t="shared" si="19"/>
        <v>0</v>
      </c>
      <c r="AI78" s="55">
        <f t="shared" si="20"/>
        <v>0</v>
      </c>
      <c r="AJ78" s="55">
        <f t="shared" si="21"/>
        <v>0</v>
      </c>
    </row>
    <row r="79" spans="1:36" x14ac:dyDescent="0.2">
      <c r="A79" s="12">
        <v>72</v>
      </c>
      <c r="B79" s="20" t="s">
        <v>206</v>
      </c>
      <c r="C79" s="5" t="s">
        <v>9</v>
      </c>
      <c r="D79" s="5" t="s">
        <v>66</v>
      </c>
      <c r="E79" s="6">
        <v>2002</v>
      </c>
      <c r="F79" s="28">
        <v>966.33265513733465</v>
      </c>
      <c r="G79" s="28">
        <f t="shared" si="14"/>
        <v>17</v>
      </c>
      <c r="H79" s="28">
        <f t="shared" si="13"/>
        <v>966.33265513733465</v>
      </c>
      <c r="I79" s="60"/>
      <c r="J79" s="60"/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63">
        <v>660</v>
      </c>
      <c r="S79" s="63">
        <v>306.33265513733465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75"/>
      <c r="AC79" s="75"/>
      <c r="AD79" s="103">
        <f t="shared" si="15"/>
        <v>0</v>
      </c>
      <c r="AE79" s="55">
        <f t="shared" si="16"/>
        <v>0</v>
      </c>
      <c r="AF79" s="55">
        <f t="shared" si="17"/>
        <v>0</v>
      </c>
      <c r="AG79" s="55">
        <f t="shared" si="18"/>
        <v>0</v>
      </c>
      <c r="AH79" s="55">
        <f t="shared" si="19"/>
        <v>0</v>
      </c>
      <c r="AI79" s="55">
        <f t="shared" si="20"/>
        <v>0</v>
      </c>
      <c r="AJ79" s="55">
        <f t="shared" si="21"/>
        <v>0</v>
      </c>
    </row>
    <row r="80" spans="1:36" x14ac:dyDescent="0.2">
      <c r="A80" s="12">
        <v>73</v>
      </c>
      <c r="B80" s="7" t="s">
        <v>115</v>
      </c>
      <c r="C80" s="5" t="s">
        <v>9</v>
      </c>
      <c r="D80" s="5" t="s">
        <v>10</v>
      </c>
      <c r="E80" s="6">
        <v>1985</v>
      </c>
      <c r="F80" s="28">
        <v>10097.852634978766</v>
      </c>
      <c r="G80" s="28">
        <f t="shared" si="14"/>
        <v>17</v>
      </c>
      <c r="H80" s="28">
        <f t="shared" si="13"/>
        <v>9649.5520425247596</v>
      </c>
      <c r="I80" s="60"/>
      <c r="J80" s="60"/>
      <c r="K80" s="56">
        <v>0</v>
      </c>
      <c r="L80" s="63">
        <v>0</v>
      </c>
      <c r="M80" s="63">
        <v>916.36502190893498</v>
      </c>
      <c r="N80" s="63">
        <v>893.34323187329881</v>
      </c>
      <c r="O80" s="63">
        <v>721.473495058401</v>
      </c>
      <c r="P80" s="63">
        <v>448.30059245400719</v>
      </c>
      <c r="Q80" s="63">
        <v>794.11627363997161</v>
      </c>
      <c r="R80" s="63">
        <v>885.4304635761589</v>
      </c>
      <c r="S80" s="63">
        <v>1034.9510603588906</v>
      </c>
      <c r="T80" s="58">
        <v>0</v>
      </c>
      <c r="U80" s="63">
        <v>886.20548505935301</v>
      </c>
      <c r="V80" s="63">
        <v>959.13669064748183</v>
      </c>
      <c r="W80" s="63">
        <v>882.09076175040525</v>
      </c>
      <c r="X80" s="63">
        <v>711.38379657007692</v>
      </c>
      <c r="Y80" s="56">
        <v>0</v>
      </c>
      <c r="Z80" s="56">
        <v>0</v>
      </c>
      <c r="AA80" s="8">
        <v>965.05576208178468</v>
      </c>
      <c r="AB80" s="75"/>
      <c r="AC80" s="75"/>
      <c r="AD80" s="103">
        <f t="shared" si="15"/>
        <v>448.30059245400719</v>
      </c>
      <c r="AE80" s="55">
        <f t="shared" si="16"/>
        <v>0</v>
      </c>
      <c r="AF80" s="55">
        <f t="shared" si="17"/>
        <v>0</v>
      </c>
      <c r="AG80" s="55">
        <f t="shared" si="18"/>
        <v>0</v>
      </c>
      <c r="AH80" s="55">
        <f t="shared" si="19"/>
        <v>0</v>
      </c>
      <c r="AI80" s="55">
        <f t="shared" si="20"/>
        <v>0</v>
      </c>
      <c r="AJ80" s="55">
        <f t="shared" si="21"/>
        <v>448.30059245400719</v>
      </c>
    </row>
    <row r="81" spans="1:36" x14ac:dyDescent="0.2">
      <c r="A81" s="12">
        <v>74</v>
      </c>
      <c r="B81" s="7" t="s">
        <v>249</v>
      </c>
      <c r="C81" t="s">
        <v>9</v>
      </c>
      <c r="D81" t="s">
        <v>250</v>
      </c>
      <c r="E81" s="6">
        <v>1986</v>
      </c>
      <c r="F81" s="28">
        <v>2023.8780614284333</v>
      </c>
      <c r="G81" s="28">
        <f t="shared" si="14"/>
        <v>17</v>
      </c>
      <c r="H81" s="28">
        <f t="shared" si="13"/>
        <v>2023.8780614284333</v>
      </c>
      <c r="I81" s="60"/>
      <c r="J81" s="60"/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63">
        <v>629.13907284768231</v>
      </c>
      <c r="S81" s="63">
        <v>569.73898858075074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8">
        <v>825</v>
      </c>
      <c r="AB81" s="75"/>
      <c r="AC81" s="75"/>
      <c r="AD81" s="103">
        <f t="shared" si="15"/>
        <v>0</v>
      </c>
      <c r="AE81" s="55">
        <f t="shared" si="16"/>
        <v>0</v>
      </c>
      <c r="AF81" s="55">
        <f t="shared" si="17"/>
        <v>0</v>
      </c>
      <c r="AG81" s="55">
        <f t="shared" si="18"/>
        <v>0</v>
      </c>
      <c r="AH81" s="55">
        <f t="shared" si="19"/>
        <v>0</v>
      </c>
      <c r="AI81" s="55">
        <f t="shared" si="20"/>
        <v>0</v>
      </c>
      <c r="AJ81" s="55">
        <f t="shared" si="21"/>
        <v>0</v>
      </c>
    </row>
    <row r="82" spans="1:36" x14ac:dyDescent="0.2">
      <c r="A82" s="12">
        <v>75</v>
      </c>
      <c r="B82" s="7" t="s">
        <v>116</v>
      </c>
      <c r="C82" s="5" t="s">
        <v>9</v>
      </c>
      <c r="D82" s="5" t="s">
        <v>48</v>
      </c>
      <c r="E82" s="6">
        <v>1982</v>
      </c>
      <c r="F82" s="28">
        <v>9810.5422257727514</v>
      </c>
      <c r="G82" s="28">
        <f t="shared" si="14"/>
        <v>17</v>
      </c>
      <c r="H82" s="28">
        <f t="shared" si="13"/>
        <v>9810.5422257727514</v>
      </c>
      <c r="I82" s="60"/>
      <c r="J82" s="60"/>
      <c r="K82" s="56">
        <v>0</v>
      </c>
      <c r="L82" s="63">
        <v>885.60885608856108</v>
      </c>
      <c r="M82" s="63">
        <v>0</v>
      </c>
      <c r="N82" s="59">
        <v>0</v>
      </c>
      <c r="O82" s="63">
        <v>953.27942497753827</v>
      </c>
      <c r="P82" s="63">
        <v>985.43810414717814</v>
      </c>
      <c r="Q82" s="63">
        <v>955.14826056502432</v>
      </c>
      <c r="R82" s="63">
        <v>1059.6026490066226</v>
      </c>
      <c r="S82" s="63">
        <v>1100</v>
      </c>
      <c r="T82" s="58">
        <v>0</v>
      </c>
      <c r="U82" s="63">
        <v>906.05812525583281</v>
      </c>
      <c r="V82" s="58">
        <v>0</v>
      </c>
      <c r="W82" s="58">
        <v>0</v>
      </c>
      <c r="X82" s="63">
        <v>934.09225310467173</v>
      </c>
      <c r="Y82" s="37">
        <v>1000.4625346901015</v>
      </c>
      <c r="Z82" s="63">
        <v>1030.8520179372199</v>
      </c>
      <c r="AA82" s="56">
        <v>0</v>
      </c>
      <c r="AB82" s="75"/>
      <c r="AC82" s="75"/>
      <c r="AD82" s="103">
        <f t="shared" si="15"/>
        <v>0</v>
      </c>
      <c r="AE82" s="55">
        <f t="shared" si="16"/>
        <v>0</v>
      </c>
      <c r="AF82" s="55">
        <f t="shared" si="17"/>
        <v>0</v>
      </c>
      <c r="AG82" s="55">
        <f t="shared" si="18"/>
        <v>0</v>
      </c>
      <c r="AH82" s="55">
        <f t="shared" si="19"/>
        <v>0</v>
      </c>
      <c r="AI82" s="55">
        <f t="shared" si="20"/>
        <v>0</v>
      </c>
      <c r="AJ82" s="55">
        <f t="shared" si="21"/>
        <v>0</v>
      </c>
    </row>
    <row r="83" spans="1:36" x14ac:dyDescent="0.2">
      <c r="A83" s="12">
        <v>76</v>
      </c>
      <c r="B83" s="7" t="s">
        <v>135</v>
      </c>
      <c r="C83" s="5" t="s">
        <v>9</v>
      </c>
      <c r="D83" s="5" t="s">
        <v>48</v>
      </c>
      <c r="E83" s="6">
        <v>1997</v>
      </c>
      <c r="F83" s="28">
        <v>4945.4360968477877</v>
      </c>
      <c r="G83" s="28">
        <f t="shared" si="14"/>
        <v>17</v>
      </c>
      <c r="H83" s="28">
        <f t="shared" si="13"/>
        <v>4945.4360968477877</v>
      </c>
      <c r="I83" s="60"/>
      <c r="J83" s="60"/>
      <c r="K83" s="56">
        <v>0</v>
      </c>
      <c r="L83" s="63">
        <v>542.51497005988028</v>
      </c>
      <c r="M83" s="63">
        <v>322.29832572298318</v>
      </c>
      <c r="N83" s="63">
        <v>671.85206926915168</v>
      </c>
      <c r="O83" s="56">
        <v>0</v>
      </c>
      <c r="P83" s="56">
        <v>0</v>
      </c>
      <c r="Q83" s="56">
        <v>0</v>
      </c>
      <c r="R83" s="57">
        <v>0</v>
      </c>
      <c r="S83" s="57">
        <v>0</v>
      </c>
      <c r="T83" s="57">
        <v>0</v>
      </c>
      <c r="U83" s="63">
        <v>528.28136330674397</v>
      </c>
      <c r="V83" s="57">
        <v>0</v>
      </c>
      <c r="W83" s="57">
        <v>0</v>
      </c>
      <c r="X83" s="63">
        <v>781.15830115830124</v>
      </c>
      <c r="Y83" s="37">
        <v>654.84567901234573</v>
      </c>
      <c r="Z83" s="63">
        <v>727.37551867219906</v>
      </c>
      <c r="AA83" s="8">
        <v>717.10986964618257</v>
      </c>
      <c r="AB83" s="75"/>
      <c r="AC83" s="75"/>
      <c r="AD83" s="103">
        <f t="shared" si="15"/>
        <v>0</v>
      </c>
      <c r="AE83" s="55">
        <f t="shared" si="16"/>
        <v>0</v>
      </c>
      <c r="AF83" s="55">
        <f t="shared" si="17"/>
        <v>0</v>
      </c>
      <c r="AG83" s="55">
        <f t="shared" si="18"/>
        <v>0</v>
      </c>
      <c r="AH83" s="55">
        <f t="shared" si="19"/>
        <v>0</v>
      </c>
      <c r="AI83" s="55">
        <f t="shared" si="20"/>
        <v>0</v>
      </c>
      <c r="AJ83" s="55">
        <f t="shared" si="21"/>
        <v>0</v>
      </c>
    </row>
    <row r="84" spans="1:36" x14ac:dyDescent="0.2">
      <c r="A84" s="12">
        <v>77</v>
      </c>
      <c r="B84" s="7" t="s">
        <v>143</v>
      </c>
      <c r="C84" s="5" t="s">
        <v>9</v>
      </c>
      <c r="D84" s="5" t="s">
        <v>144</v>
      </c>
      <c r="E84" s="6">
        <v>1967</v>
      </c>
      <c r="F84" s="28">
        <v>1790.8279737959363</v>
      </c>
      <c r="G84" s="28">
        <f t="shared" si="14"/>
        <v>17</v>
      </c>
      <c r="H84" s="28">
        <f t="shared" si="13"/>
        <v>1790.8279737959363</v>
      </c>
      <c r="I84" s="60"/>
      <c r="J84" s="60"/>
      <c r="K84" s="56">
        <v>0</v>
      </c>
      <c r="L84" s="63">
        <v>529.45838837516544</v>
      </c>
      <c r="M84" s="63">
        <v>305.30973451327429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63">
        <v>498.99613899613911</v>
      </c>
      <c r="Y84" s="56">
        <v>0</v>
      </c>
      <c r="Z84" s="56">
        <v>0</v>
      </c>
      <c r="AA84" s="8">
        <v>457.06371191135742</v>
      </c>
      <c r="AB84" s="75"/>
      <c r="AC84" s="75"/>
      <c r="AD84" s="103">
        <f t="shared" si="15"/>
        <v>0</v>
      </c>
      <c r="AE84" s="55">
        <f t="shared" si="16"/>
        <v>0</v>
      </c>
      <c r="AF84" s="55">
        <f t="shared" si="17"/>
        <v>0</v>
      </c>
      <c r="AG84" s="55">
        <f t="shared" si="18"/>
        <v>0</v>
      </c>
      <c r="AH84" s="55">
        <f t="shared" si="19"/>
        <v>0</v>
      </c>
      <c r="AI84" s="55">
        <f t="shared" si="20"/>
        <v>0</v>
      </c>
      <c r="AJ84" s="55">
        <f t="shared" si="21"/>
        <v>0</v>
      </c>
    </row>
    <row r="85" spans="1:36" x14ac:dyDescent="0.2">
      <c r="A85" s="12">
        <v>78</v>
      </c>
      <c r="B85" s="7" t="s">
        <v>252</v>
      </c>
      <c r="C85" t="s">
        <v>9</v>
      </c>
      <c r="D85" t="s">
        <v>253</v>
      </c>
      <c r="E85" s="6">
        <v>1976</v>
      </c>
      <c r="F85" s="28">
        <v>490.06622516556286</v>
      </c>
      <c r="G85" s="28">
        <f t="shared" si="14"/>
        <v>17</v>
      </c>
      <c r="H85" s="28">
        <f t="shared" si="13"/>
        <v>490.06622516556286</v>
      </c>
      <c r="I85" s="60"/>
      <c r="J85" s="60"/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63">
        <v>490.06622516556286</v>
      </c>
      <c r="S85" s="59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75"/>
      <c r="AC85" s="75"/>
      <c r="AD85" s="103">
        <f t="shared" si="15"/>
        <v>0</v>
      </c>
      <c r="AE85" s="55">
        <f t="shared" si="16"/>
        <v>0</v>
      </c>
      <c r="AF85" s="55">
        <f t="shared" si="17"/>
        <v>0</v>
      </c>
      <c r="AG85" s="55">
        <f t="shared" si="18"/>
        <v>0</v>
      </c>
      <c r="AH85" s="55">
        <f t="shared" si="19"/>
        <v>0</v>
      </c>
      <c r="AI85" s="55">
        <f t="shared" si="20"/>
        <v>0</v>
      </c>
      <c r="AJ85" s="55">
        <f t="shared" si="21"/>
        <v>0</v>
      </c>
    </row>
    <row r="86" spans="1:36" x14ac:dyDescent="0.2">
      <c r="A86" s="12">
        <v>79</v>
      </c>
      <c r="B86" s="7" t="s">
        <v>76</v>
      </c>
      <c r="C86" s="5" t="s">
        <v>9</v>
      </c>
      <c r="D86" s="5" t="s">
        <v>77</v>
      </c>
      <c r="E86" s="6">
        <v>1969</v>
      </c>
      <c r="F86" s="28">
        <v>7724.3042517191789</v>
      </c>
      <c r="G86" s="28">
        <f t="shared" si="14"/>
        <v>17</v>
      </c>
      <c r="H86" s="28">
        <f t="shared" si="13"/>
        <v>7239.1816168207906</v>
      </c>
      <c r="I86" s="60"/>
      <c r="J86" s="60"/>
      <c r="K86" s="63">
        <v>614.06649616368281</v>
      </c>
      <c r="L86" s="63">
        <v>500.92470277410843</v>
      </c>
      <c r="M86" s="63">
        <v>561.4159292035398</v>
      </c>
      <c r="N86" s="63">
        <v>681.60756501182038</v>
      </c>
      <c r="O86" s="63">
        <v>10</v>
      </c>
      <c r="P86" s="63">
        <v>542.65159301130529</v>
      </c>
      <c r="Q86" s="63">
        <v>850.30340557275565</v>
      </c>
      <c r="R86" s="63">
        <v>0</v>
      </c>
      <c r="S86" s="63">
        <v>794.43449959316513</v>
      </c>
      <c r="T86" s="63">
        <v>745.67360350492891</v>
      </c>
      <c r="U86" s="63">
        <v>648.99346405228778</v>
      </c>
      <c r="V86" s="63">
        <v>475.12263489838824</v>
      </c>
      <c r="W86" s="63">
        <v>680.28962188254218</v>
      </c>
      <c r="X86" s="57">
        <v>0</v>
      </c>
      <c r="Y86" s="57">
        <v>0</v>
      </c>
      <c r="Z86" s="57">
        <v>0</v>
      </c>
      <c r="AA86" s="8">
        <v>618.82073605065307</v>
      </c>
      <c r="AB86" s="75"/>
      <c r="AC86" s="75"/>
      <c r="AD86" s="103">
        <f t="shared" si="15"/>
        <v>485.12263489838824</v>
      </c>
      <c r="AE86" s="55">
        <f t="shared" si="16"/>
        <v>0</v>
      </c>
      <c r="AF86" s="55">
        <f t="shared" si="17"/>
        <v>0</v>
      </c>
      <c r="AG86" s="55">
        <f t="shared" si="18"/>
        <v>0</v>
      </c>
      <c r="AH86" s="55">
        <f t="shared" si="19"/>
        <v>0</v>
      </c>
      <c r="AI86" s="55">
        <f t="shared" si="20"/>
        <v>10</v>
      </c>
      <c r="AJ86" s="55">
        <f t="shared" si="21"/>
        <v>475.12263489838824</v>
      </c>
    </row>
    <row r="87" spans="1:36" x14ac:dyDescent="0.2">
      <c r="A87" s="12">
        <v>80</v>
      </c>
      <c r="B87" s="7" t="s">
        <v>325</v>
      </c>
      <c r="F87" s="28">
        <v>566.9331222793827</v>
      </c>
      <c r="G87" s="28">
        <f t="shared" si="14"/>
        <v>17</v>
      </c>
      <c r="H87" s="28">
        <f t="shared" si="13"/>
        <v>566.9331222793827</v>
      </c>
      <c r="I87" s="60"/>
      <c r="J87" s="60"/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8">
        <v>566.9331222793827</v>
      </c>
      <c r="AB87" s="75"/>
      <c r="AC87" s="75"/>
      <c r="AD87" s="103">
        <f t="shared" si="15"/>
        <v>0</v>
      </c>
      <c r="AE87" s="55">
        <f t="shared" si="16"/>
        <v>0</v>
      </c>
      <c r="AF87" s="55">
        <f t="shared" si="17"/>
        <v>0</v>
      </c>
      <c r="AG87" s="55">
        <f t="shared" si="18"/>
        <v>0</v>
      </c>
      <c r="AH87" s="55">
        <f t="shared" si="19"/>
        <v>0</v>
      </c>
      <c r="AI87" s="55">
        <f t="shared" si="20"/>
        <v>0</v>
      </c>
      <c r="AJ87" s="55">
        <f t="shared" si="21"/>
        <v>0</v>
      </c>
    </row>
    <row r="88" spans="1:36" x14ac:dyDescent="0.2">
      <c r="A88" s="12">
        <v>81</v>
      </c>
      <c r="B88" s="7" t="s">
        <v>145</v>
      </c>
      <c r="C88" s="5" t="s">
        <v>9</v>
      </c>
      <c r="D88" s="5" t="s">
        <v>64</v>
      </c>
      <c r="E88" s="6">
        <v>1970</v>
      </c>
      <c r="F88" s="28">
        <v>6293.8891529458479</v>
      </c>
      <c r="G88" s="28">
        <f t="shared" si="14"/>
        <v>17</v>
      </c>
      <c r="H88" s="28">
        <f t="shared" si="13"/>
        <v>6293.8891529458479</v>
      </c>
      <c r="I88" s="60"/>
      <c r="J88" s="60"/>
      <c r="K88" s="56">
        <v>0</v>
      </c>
      <c r="L88" s="63">
        <v>574.90092470277398</v>
      </c>
      <c r="M88" s="63">
        <v>577.52212389380531</v>
      </c>
      <c r="N88" s="63">
        <v>669.31442080378235</v>
      </c>
      <c r="O88" s="59">
        <v>0</v>
      </c>
      <c r="P88" s="63">
        <v>512.50428228845487</v>
      </c>
      <c r="Q88" s="63">
        <v>708.90402476780184</v>
      </c>
      <c r="R88" s="59">
        <v>0</v>
      </c>
      <c r="S88" s="59">
        <v>0</v>
      </c>
      <c r="T88" s="63">
        <v>565.75392479006939</v>
      </c>
      <c r="U88" s="63">
        <v>617.41176470588232</v>
      </c>
      <c r="V88" s="63">
        <v>675.5430974071478</v>
      </c>
      <c r="W88" s="63">
        <v>789.05872888173769</v>
      </c>
      <c r="X88" s="58">
        <v>0</v>
      </c>
      <c r="Y88" s="58">
        <v>0</v>
      </c>
      <c r="Z88" s="58">
        <v>0</v>
      </c>
      <c r="AA88" s="8">
        <v>602.97586070439263</v>
      </c>
      <c r="AB88" s="75"/>
      <c r="AC88" s="75"/>
      <c r="AD88" s="103">
        <f t="shared" si="15"/>
        <v>0</v>
      </c>
      <c r="AE88" s="55">
        <f t="shared" si="16"/>
        <v>0</v>
      </c>
      <c r="AF88" s="55">
        <f t="shared" si="17"/>
        <v>0</v>
      </c>
      <c r="AG88" s="55">
        <f t="shared" si="18"/>
        <v>0</v>
      </c>
      <c r="AH88" s="55">
        <f t="shared" si="19"/>
        <v>0</v>
      </c>
      <c r="AI88" s="55">
        <f t="shared" si="20"/>
        <v>0</v>
      </c>
      <c r="AJ88" s="55">
        <f t="shared" si="21"/>
        <v>0</v>
      </c>
    </row>
    <row r="89" spans="1:36" x14ac:dyDescent="0.2">
      <c r="A89" s="12">
        <v>82</v>
      </c>
      <c r="B89" s="7" t="s">
        <v>78</v>
      </c>
      <c r="C89" s="5" t="s">
        <v>9</v>
      </c>
      <c r="D89" s="5" t="s">
        <v>10</v>
      </c>
      <c r="E89" s="6">
        <v>1962</v>
      </c>
      <c r="F89" s="28">
        <v>133.24808184143234</v>
      </c>
      <c r="G89" s="28">
        <f t="shared" si="14"/>
        <v>17</v>
      </c>
      <c r="H89" s="28">
        <f t="shared" si="13"/>
        <v>133.24808184143234</v>
      </c>
      <c r="I89" s="60"/>
      <c r="J89" s="60"/>
      <c r="K89" s="63">
        <v>133.24808184143234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9">
        <v>0</v>
      </c>
      <c r="S89" s="59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75"/>
      <c r="AC89" s="75"/>
      <c r="AD89" s="103">
        <f t="shared" si="15"/>
        <v>0</v>
      </c>
      <c r="AE89" s="55">
        <f t="shared" si="16"/>
        <v>0</v>
      </c>
      <c r="AF89" s="55">
        <f t="shared" si="17"/>
        <v>0</v>
      </c>
      <c r="AG89" s="55">
        <f t="shared" si="18"/>
        <v>0</v>
      </c>
      <c r="AH89" s="55">
        <f t="shared" si="19"/>
        <v>0</v>
      </c>
      <c r="AI89" s="55">
        <f t="shared" si="20"/>
        <v>0</v>
      </c>
      <c r="AJ89" s="55">
        <f t="shared" si="21"/>
        <v>0</v>
      </c>
    </row>
    <row r="90" spans="1:36" x14ac:dyDescent="0.2">
      <c r="A90" s="12">
        <v>83</v>
      </c>
      <c r="B90" s="20" t="s">
        <v>324</v>
      </c>
      <c r="F90" s="28">
        <v>596.35931935100916</v>
      </c>
      <c r="G90" s="28">
        <f t="shared" si="14"/>
        <v>17</v>
      </c>
      <c r="H90" s="28">
        <f t="shared" si="13"/>
        <v>596.35931935100916</v>
      </c>
      <c r="I90" s="60"/>
      <c r="J90" s="60"/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8">
        <v>596.35931935100916</v>
      </c>
      <c r="AB90" s="75"/>
      <c r="AC90" s="75"/>
      <c r="AD90" s="103">
        <f t="shared" si="15"/>
        <v>0</v>
      </c>
      <c r="AE90" s="55">
        <f t="shared" si="16"/>
        <v>0</v>
      </c>
      <c r="AF90" s="55">
        <f t="shared" si="17"/>
        <v>0</v>
      </c>
      <c r="AG90" s="55">
        <f t="shared" si="18"/>
        <v>0</v>
      </c>
      <c r="AH90" s="55">
        <f t="shared" si="19"/>
        <v>0</v>
      </c>
      <c r="AI90" s="55">
        <f t="shared" si="20"/>
        <v>0</v>
      </c>
      <c r="AJ90" s="55">
        <f t="shared" si="21"/>
        <v>0</v>
      </c>
    </row>
    <row r="91" spans="1:36" x14ac:dyDescent="0.2">
      <c r="A91" s="12">
        <v>84</v>
      </c>
      <c r="B91" s="20" t="s">
        <v>327</v>
      </c>
      <c r="F91" s="28">
        <v>907.29553903345766</v>
      </c>
      <c r="G91" s="28">
        <f t="shared" si="14"/>
        <v>17</v>
      </c>
      <c r="H91" s="28">
        <f t="shared" si="13"/>
        <v>907.29553903345766</v>
      </c>
      <c r="I91" s="60"/>
      <c r="J91" s="60"/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8">
        <v>907.29553903345766</v>
      </c>
      <c r="AB91" s="75"/>
      <c r="AC91" s="75"/>
      <c r="AD91" s="103">
        <f t="shared" si="15"/>
        <v>0</v>
      </c>
      <c r="AE91" s="55">
        <f t="shared" si="16"/>
        <v>0</v>
      </c>
      <c r="AF91" s="55">
        <f t="shared" si="17"/>
        <v>0</v>
      </c>
      <c r="AG91" s="55">
        <f t="shared" si="18"/>
        <v>0</v>
      </c>
      <c r="AH91" s="55">
        <f t="shared" si="19"/>
        <v>0</v>
      </c>
      <c r="AI91" s="55">
        <f t="shared" si="20"/>
        <v>0</v>
      </c>
      <c r="AJ91" s="55">
        <f t="shared" si="21"/>
        <v>0</v>
      </c>
    </row>
    <row r="92" spans="1:36" x14ac:dyDescent="0.2">
      <c r="A92" s="12">
        <v>85</v>
      </c>
      <c r="B92" s="20" t="s">
        <v>297</v>
      </c>
      <c r="C92" s="5" t="s">
        <v>92</v>
      </c>
      <c r="D92" s="5" t="s">
        <v>299</v>
      </c>
      <c r="F92" s="28">
        <v>3891.2016647715841</v>
      </c>
      <c r="G92" s="28">
        <f t="shared" si="14"/>
        <v>17</v>
      </c>
      <c r="H92" s="28">
        <f t="shared" si="13"/>
        <v>3891.2016647715841</v>
      </c>
      <c r="I92" s="60"/>
      <c r="J92" s="60"/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63">
        <v>513.71264838313539</v>
      </c>
      <c r="V92" s="63">
        <v>501.29496402877669</v>
      </c>
      <c r="W92" s="63">
        <v>646.67747163695321</v>
      </c>
      <c r="X92" s="56">
        <v>0</v>
      </c>
      <c r="Y92" s="63">
        <v>822.71045328399589</v>
      </c>
      <c r="Z92" s="26">
        <v>769.05829596412559</v>
      </c>
      <c r="AA92" s="8">
        <v>637.74783147459721</v>
      </c>
      <c r="AB92" s="75"/>
      <c r="AC92" s="75"/>
      <c r="AD92" s="103">
        <f t="shared" si="15"/>
        <v>0</v>
      </c>
      <c r="AE92" s="55">
        <f t="shared" si="16"/>
        <v>0</v>
      </c>
      <c r="AF92" s="55">
        <f t="shared" si="17"/>
        <v>0</v>
      </c>
      <c r="AG92" s="55">
        <f t="shared" si="18"/>
        <v>0</v>
      </c>
      <c r="AH92" s="55">
        <f t="shared" si="19"/>
        <v>0</v>
      </c>
      <c r="AI92" s="55">
        <f t="shared" si="20"/>
        <v>0</v>
      </c>
      <c r="AJ92" s="55">
        <f t="shared" si="21"/>
        <v>0</v>
      </c>
    </row>
    <row r="93" spans="1:36" x14ac:dyDescent="0.2">
      <c r="A93" s="12">
        <v>86</v>
      </c>
      <c r="B93" s="7" t="s">
        <v>254</v>
      </c>
      <c r="C93" t="s">
        <v>9</v>
      </c>
      <c r="D93" t="s">
        <v>98</v>
      </c>
      <c r="E93" s="6">
        <v>1978</v>
      </c>
      <c r="F93" s="28">
        <v>36.423841059602594</v>
      </c>
      <c r="G93" s="28">
        <f t="shared" si="14"/>
        <v>17</v>
      </c>
      <c r="H93" s="28">
        <f t="shared" si="13"/>
        <v>36.423841059602594</v>
      </c>
      <c r="I93" s="60"/>
      <c r="J93" s="60"/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63">
        <v>36.423841059602594</v>
      </c>
      <c r="S93" s="63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75"/>
      <c r="AC93" s="75"/>
      <c r="AD93" s="103">
        <f t="shared" si="15"/>
        <v>0</v>
      </c>
      <c r="AE93" s="55">
        <f t="shared" si="16"/>
        <v>0</v>
      </c>
      <c r="AF93" s="55">
        <f t="shared" si="17"/>
        <v>0</v>
      </c>
      <c r="AG93" s="55">
        <f t="shared" si="18"/>
        <v>0</v>
      </c>
      <c r="AH93" s="55">
        <f t="shared" si="19"/>
        <v>0</v>
      </c>
      <c r="AI93" s="55">
        <f t="shared" si="20"/>
        <v>0</v>
      </c>
      <c r="AJ93" s="55">
        <f t="shared" si="21"/>
        <v>0</v>
      </c>
    </row>
    <row r="94" spans="1:36" x14ac:dyDescent="0.2">
      <c r="A94" s="12">
        <v>87</v>
      </c>
      <c r="B94" s="7" t="s">
        <v>255</v>
      </c>
      <c r="C94" t="s">
        <v>9</v>
      </c>
      <c r="D94" t="s">
        <v>192</v>
      </c>
      <c r="E94" s="6">
        <v>1984</v>
      </c>
      <c r="F94" s="28">
        <v>20</v>
      </c>
      <c r="G94" s="28">
        <f t="shared" si="14"/>
        <v>17</v>
      </c>
      <c r="H94" s="28">
        <f t="shared" si="13"/>
        <v>20</v>
      </c>
      <c r="I94" s="60"/>
      <c r="J94" s="60"/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63">
        <v>10</v>
      </c>
      <c r="S94" s="63">
        <v>10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75"/>
      <c r="AC94" s="75"/>
      <c r="AD94" s="103">
        <f t="shared" si="15"/>
        <v>0</v>
      </c>
      <c r="AE94" s="55">
        <f t="shared" si="16"/>
        <v>0</v>
      </c>
      <c r="AF94" s="55">
        <f t="shared" si="17"/>
        <v>0</v>
      </c>
      <c r="AG94" s="55">
        <f t="shared" si="18"/>
        <v>0</v>
      </c>
      <c r="AH94" s="55">
        <f t="shared" si="19"/>
        <v>0</v>
      </c>
      <c r="AI94" s="55">
        <f t="shared" si="20"/>
        <v>0</v>
      </c>
      <c r="AJ94" s="55">
        <f t="shared" si="21"/>
        <v>0</v>
      </c>
    </row>
    <row r="95" spans="1:36" x14ac:dyDescent="0.2">
      <c r="A95" s="12">
        <v>88</v>
      </c>
      <c r="B95" s="7" t="s">
        <v>256</v>
      </c>
      <c r="C95" t="s">
        <v>184</v>
      </c>
      <c r="D95" t="s">
        <v>257</v>
      </c>
      <c r="E95" s="6">
        <v>1973</v>
      </c>
      <c r="F95" s="28">
        <v>5189.8131887604441</v>
      </c>
      <c r="G95" s="28">
        <f t="shared" si="14"/>
        <v>17</v>
      </c>
      <c r="H95" s="28">
        <f t="shared" si="13"/>
        <v>5189.8131887604441</v>
      </c>
      <c r="I95" s="60"/>
      <c r="J95" s="60"/>
      <c r="K95" s="56">
        <v>0</v>
      </c>
      <c r="L95" s="56">
        <v>0</v>
      </c>
      <c r="M95" s="56">
        <v>0</v>
      </c>
      <c r="N95" s="56">
        <v>0</v>
      </c>
      <c r="O95" s="59">
        <v>0</v>
      </c>
      <c r="P95" s="59">
        <v>0</v>
      </c>
      <c r="Q95" s="59">
        <v>0</v>
      </c>
      <c r="R95" s="56">
        <v>0</v>
      </c>
      <c r="S95" s="63">
        <v>857.3001631321373</v>
      </c>
      <c r="T95" s="57">
        <v>0</v>
      </c>
      <c r="U95" s="63">
        <v>0</v>
      </c>
      <c r="V95" s="63">
        <v>801.15107913669067</v>
      </c>
      <c r="W95" s="63">
        <v>817.26094003241485</v>
      </c>
      <c r="X95" s="56">
        <v>0</v>
      </c>
      <c r="Y95" s="63">
        <v>960.63829787234033</v>
      </c>
      <c r="Z95" s="26">
        <v>974.97757847533649</v>
      </c>
      <c r="AA95" s="8">
        <v>778.48513011152443</v>
      </c>
      <c r="AB95" s="75"/>
      <c r="AC95" s="75"/>
      <c r="AD95" s="103">
        <f t="shared" si="15"/>
        <v>0</v>
      </c>
      <c r="AE95" s="55">
        <f t="shared" si="16"/>
        <v>0</v>
      </c>
      <c r="AF95" s="55">
        <f t="shared" si="17"/>
        <v>0</v>
      </c>
      <c r="AG95" s="55">
        <f t="shared" si="18"/>
        <v>0</v>
      </c>
      <c r="AH95" s="55">
        <f t="shared" si="19"/>
        <v>0</v>
      </c>
      <c r="AI95" s="55">
        <f t="shared" si="20"/>
        <v>0</v>
      </c>
      <c r="AJ95" s="55">
        <f t="shared" si="21"/>
        <v>0</v>
      </c>
    </row>
    <row r="96" spans="1:36" x14ac:dyDescent="0.2">
      <c r="A96" s="12">
        <v>89</v>
      </c>
      <c r="B96" s="20" t="s">
        <v>279</v>
      </c>
      <c r="C96" s="5" t="s">
        <v>9</v>
      </c>
      <c r="D96" s="5" t="s">
        <v>66</v>
      </c>
      <c r="E96" s="6">
        <v>1997</v>
      </c>
      <c r="F96" s="28">
        <v>186.09271523178828</v>
      </c>
      <c r="G96" s="28">
        <f t="shared" si="14"/>
        <v>17</v>
      </c>
      <c r="H96" s="28">
        <f t="shared" si="13"/>
        <v>186.09271523178828</v>
      </c>
      <c r="I96" s="60"/>
      <c r="J96" s="60"/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63">
        <v>186.09271523178828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75"/>
      <c r="AC96" s="75"/>
      <c r="AD96" s="103">
        <f t="shared" si="15"/>
        <v>0</v>
      </c>
      <c r="AE96" s="55">
        <f t="shared" si="16"/>
        <v>0</v>
      </c>
      <c r="AF96" s="55">
        <f t="shared" si="17"/>
        <v>0</v>
      </c>
      <c r="AG96" s="55">
        <f t="shared" si="18"/>
        <v>0</v>
      </c>
      <c r="AH96" s="55">
        <f t="shared" si="19"/>
        <v>0</v>
      </c>
      <c r="AI96" s="55">
        <f t="shared" si="20"/>
        <v>0</v>
      </c>
      <c r="AJ96" s="55">
        <f t="shared" si="21"/>
        <v>0</v>
      </c>
    </row>
    <row r="97" spans="1:36" x14ac:dyDescent="0.2">
      <c r="A97" s="12">
        <v>90</v>
      </c>
      <c r="B97" s="20" t="s">
        <v>207</v>
      </c>
      <c r="C97" s="5" t="s">
        <v>9</v>
      </c>
      <c r="D97" s="5" t="s">
        <v>66</v>
      </c>
      <c r="E97" s="6">
        <v>2002</v>
      </c>
      <c r="F97" s="28">
        <v>615.18481331698217</v>
      </c>
      <c r="G97" s="28">
        <f t="shared" si="14"/>
        <v>17</v>
      </c>
      <c r="H97" s="28">
        <f t="shared" si="13"/>
        <v>615.18481331698217</v>
      </c>
      <c r="I97" s="60"/>
      <c r="J97" s="60"/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63">
        <v>141.83791606367592</v>
      </c>
      <c r="S97" s="63">
        <v>473.34689725330628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75"/>
      <c r="AC97" s="75"/>
      <c r="AD97" s="103">
        <f t="shared" si="15"/>
        <v>0</v>
      </c>
      <c r="AE97" s="55">
        <f t="shared" si="16"/>
        <v>0</v>
      </c>
      <c r="AF97" s="55">
        <f t="shared" si="17"/>
        <v>0</v>
      </c>
      <c r="AG97" s="55">
        <f t="shared" si="18"/>
        <v>0</v>
      </c>
      <c r="AH97" s="55">
        <f t="shared" si="19"/>
        <v>0</v>
      </c>
      <c r="AI97" s="55">
        <f t="shared" si="20"/>
        <v>0</v>
      </c>
      <c r="AJ97" s="55">
        <f t="shared" si="21"/>
        <v>0</v>
      </c>
    </row>
    <row r="98" spans="1:36" x14ac:dyDescent="0.2">
      <c r="A98" s="12">
        <v>91</v>
      </c>
      <c r="B98" s="20" t="s">
        <v>214</v>
      </c>
      <c r="C98" s="5" t="s">
        <v>9</v>
      </c>
      <c r="D98" s="5" t="s">
        <v>66</v>
      </c>
      <c r="E98" s="6">
        <v>2000</v>
      </c>
      <c r="F98" s="28">
        <v>1183.4555907949361</v>
      </c>
      <c r="G98" s="28">
        <f t="shared" si="14"/>
        <v>17</v>
      </c>
      <c r="H98" s="28">
        <f t="shared" si="13"/>
        <v>1183.4555907949361</v>
      </c>
      <c r="I98" s="60"/>
      <c r="J98" s="60"/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63">
        <v>752.1291624621598</v>
      </c>
      <c r="S98" s="63">
        <v>431.32642833277646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75"/>
      <c r="AC98" s="75"/>
      <c r="AD98" s="103">
        <f t="shared" si="15"/>
        <v>0</v>
      </c>
      <c r="AE98" s="55">
        <f t="shared" si="16"/>
        <v>0</v>
      </c>
      <c r="AF98" s="55">
        <f t="shared" si="17"/>
        <v>0</v>
      </c>
      <c r="AG98" s="55">
        <f t="shared" si="18"/>
        <v>0</v>
      </c>
      <c r="AH98" s="55">
        <f t="shared" si="19"/>
        <v>0</v>
      </c>
      <c r="AI98" s="55">
        <f t="shared" si="20"/>
        <v>0</v>
      </c>
      <c r="AJ98" s="55">
        <f t="shared" si="21"/>
        <v>0</v>
      </c>
    </row>
    <row r="99" spans="1:36" x14ac:dyDescent="0.2">
      <c r="A99" s="12">
        <v>92</v>
      </c>
      <c r="B99" s="7" t="s">
        <v>258</v>
      </c>
      <c r="C99" t="s">
        <v>9</v>
      </c>
      <c r="D99" t="s">
        <v>160</v>
      </c>
      <c r="E99" s="6">
        <v>1984</v>
      </c>
      <c r="F99" s="28">
        <v>1141.010987111481</v>
      </c>
      <c r="G99" s="28">
        <f t="shared" si="14"/>
        <v>17</v>
      </c>
      <c r="H99" s="28">
        <f t="shared" si="13"/>
        <v>1141.010987111481</v>
      </c>
      <c r="I99" s="60"/>
      <c r="J99" s="60"/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63">
        <v>837.7483443708611</v>
      </c>
      <c r="S99" s="63">
        <v>303.26264274061981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75"/>
      <c r="AC99" s="75"/>
      <c r="AD99" s="103">
        <f t="shared" si="15"/>
        <v>0</v>
      </c>
      <c r="AE99" s="55">
        <f t="shared" si="16"/>
        <v>0</v>
      </c>
      <c r="AF99" s="55">
        <f t="shared" si="17"/>
        <v>0</v>
      </c>
      <c r="AG99" s="55">
        <f t="shared" si="18"/>
        <v>0</v>
      </c>
      <c r="AH99" s="55">
        <f t="shared" si="19"/>
        <v>0</v>
      </c>
      <c r="AI99" s="55">
        <f t="shared" si="20"/>
        <v>0</v>
      </c>
      <c r="AJ99" s="55">
        <f t="shared" si="21"/>
        <v>0</v>
      </c>
    </row>
    <row r="100" spans="1:36" x14ac:dyDescent="0.2">
      <c r="A100" s="12">
        <v>93</v>
      </c>
      <c r="B100" s="7" t="s">
        <v>322</v>
      </c>
      <c r="C100"/>
      <c r="D100"/>
      <c r="F100" s="28">
        <v>749.23624851602699</v>
      </c>
      <c r="G100" s="28">
        <f t="shared" si="14"/>
        <v>17</v>
      </c>
      <c r="H100" s="28">
        <f t="shared" si="13"/>
        <v>749.23624851602699</v>
      </c>
      <c r="I100" s="60"/>
      <c r="J100" s="60"/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8">
        <v>749.23624851602699</v>
      </c>
      <c r="AB100" s="75"/>
      <c r="AC100" s="75"/>
      <c r="AD100" s="103">
        <f t="shared" si="15"/>
        <v>0</v>
      </c>
      <c r="AE100" s="55">
        <f t="shared" si="16"/>
        <v>0</v>
      </c>
      <c r="AF100" s="55">
        <f t="shared" si="17"/>
        <v>0</v>
      </c>
      <c r="AG100" s="55">
        <f t="shared" si="18"/>
        <v>0</v>
      </c>
      <c r="AH100" s="55">
        <f t="shared" si="19"/>
        <v>0</v>
      </c>
      <c r="AI100" s="55">
        <f t="shared" si="20"/>
        <v>0</v>
      </c>
      <c r="AJ100" s="55">
        <f t="shared" si="21"/>
        <v>0</v>
      </c>
    </row>
    <row r="101" spans="1:36" x14ac:dyDescent="0.2">
      <c r="A101" s="12">
        <v>94</v>
      </c>
      <c r="B101" s="7" t="s">
        <v>259</v>
      </c>
      <c r="C101" t="s">
        <v>9</v>
      </c>
      <c r="D101" t="s">
        <v>247</v>
      </c>
      <c r="E101" s="6">
        <v>1992</v>
      </c>
      <c r="F101" s="28">
        <v>451.88417618270796</v>
      </c>
      <c r="G101" s="28">
        <f t="shared" si="14"/>
        <v>17</v>
      </c>
      <c r="H101" s="28">
        <f t="shared" si="13"/>
        <v>451.88417618270796</v>
      </c>
      <c r="I101" s="60"/>
      <c r="J101" s="60"/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63">
        <v>10</v>
      </c>
      <c r="S101" s="63">
        <v>441.88417618270796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75"/>
      <c r="AC101" s="75"/>
      <c r="AD101" s="103">
        <f t="shared" si="15"/>
        <v>0</v>
      </c>
      <c r="AE101" s="55">
        <f t="shared" si="16"/>
        <v>0</v>
      </c>
      <c r="AF101" s="55">
        <f t="shared" si="17"/>
        <v>0</v>
      </c>
      <c r="AG101" s="55">
        <f t="shared" si="18"/>
        <v>0</v>
      </c>
      <c r="AH101" s="55">
        <f t="shared" si="19"/>
        <v>0</v>
      </c>
      <c r="AI101" s="55">
        <f t="shared" si="20"/>
        <v>0</v>
      </c>
      <c r="AJ101" s="55">
        <f t="shared" si="21"/>
        <v>0</v>
      </c>
    </row>
    <row r="102" spans="1:36" x14ac:dyDescent="0.2">
      <c r="A102" s="12">
        <v>95</v>
      </c>
      <c r="B102" s="7" t="s">
        <v>47</v>
      </c>
      <c r="C102" s="5" t="s">
        <v>9</v>
      </c>
      <c r="D102" s="5" t="s">
        <v>48</v>
      </c>
      <c r="E102" s="6">
        <v>1988</v>
      </c>
      <c r="F102" s="28">
        <v>747.58951682484894</v>
      </c>
      <c r="G102" s="28">
        <f t="shared" si="14"/>
        <v>17</v>
      </c>
      <c r="H102" s="28">
        <f t="shared" si="13"/>
        <v>747.58951682484894</v>
      </c>
      <c r="I102" s="60"/>
      <c r="J102" s="60"/>
      <c r="K102" s="63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8">
        <v>747.58951682484894</v>
      </c>
      <c r="AB102" s="75"/>
      <c r="AC102" s="75"/>
      <c r="AD102" s="103">
        <f t="shared" si="15"/>
        <v>0</v>
      </c>
      <c r="AE102" s="55">
        <f t="shared" si="16"/>
        <v>0</v>
      </c>
      <c r="AF102" s="55">
        <f t="shared" si="17"/>
        <v>0</v>
      </c>
      <c r="AG102" s="55">
        <f t="shared" si="18"/>
        <v>0</v>
      </c>
      <c r="AH102" s="55">
        <f t="shared" si="19"/>
        <v>0</v>
      </c>
      <c r="AI102" s="55">
        <f t="shared" si="20"/>
        <v>0</v>
      </c>
      <c r="AJ102" s="55">
        <f t="shared" si="21"/>
        <v>0</v>
      </c>
    </row>
    <row r="103" spans="1:36" x14ac:dyDescent="0.2">
      <c r="A103" s="12">
        <v>96</v>
      </c>
      <c r="B103" s="20" t="s">
        <v>208</v>
      </c>
      <c r="C103" s="5" t="s">
        <v>9</v>
      </c>
      <c r="D103" s="5" t="s">
        <v>189</v>
      </c>
      <c r="E103" s="6">
        <v>2003</v>
      </c>
      <c r="F103" s="28">
        <v>332.55072115986252</v>
      </c>
      <c r="G103" s="28">
        <f t="shared" si="14"/>
        <v>17</v>
      </c>
      <c r="H103" s="28">
        <f t="shared" si="13"/>
        <v>332.55072115986252</v>
      </c>
      <c r="I103" s="60"/>
      <c r="J103" s="60"/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63">
        <v>58.740955137482104</v>
      </c>
      <c r="S103" s="63">
        <v>263.80976602238042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8">
        <v>10</v>
      </c>
      <c r="AB103" s="75"/>
      <c r="AC103" s="75"/>
      <c r="AD103" s="103">
        <f t="shared" si="15"/>
        <v>0</v>
      </c>
      <c r="AE103" s="55">
        <f t="shared" si="16"/>
        <v>0</v>
      </c>
      <c r="AF103" s="55">
        <f t="shared" si="17"/>
        <v>0</v>
      </c>
      <c r="AG103" s="55">
        <f t="shared" si="18"/>
        <v>0</v>
      </c>
      <c r="AH103" s="55">
        <f t="shared" si="19"/>
        <v>0</v>
      </c>
      <c r="AI103" s="55">
        <f t="shared" si="20"/>
        <v>0</v>
      </c>
      <c r="AJ103" s="55">
        <f t="shared" si="21"/>
        <v>0</v>
      </c>
    </row>
    <row r="104" spans="1:36" x14ac:dyDescent="0.2">
      <c r="A104" s="12">
        <v>97</v>
      </c>
      <c r="B104" s="20" t="s">
        <v>291</v>
      </c>
      <c r="C104" s="5" t="s">
        <v>9</v>
      </c>
      <c r="D104" s="5" t="s">
        <v>292</v>
      </c>
      <c r="F104" s="28">
        <v>551.61060546102135</v>
      </c>
      <c r="G104" s="28">
        <f t="shared" si="14"/>
        <v>17</v>
      </c>
      <c r="H104" s="28">
        <f t="shared" ref="H104:H135" si="22">F104-AD104</f>
        <v>551.61060546102135</v>
      </c>
      <c r="I104" s="60"/>
      <c r="J104" s="60"/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63">
        <v>0</v>
      </c>
      <c r="V104" s="56">
        <v>0</v>
      </c>
      <c r="W104" s="56">
        <v>0</v>
      </c>
      <c r="X104" s="63">
        <v>0</v>
      </c>
      <c r="Y104" s="59">
        <v>0</v>
      </c>
      <c r="Z104" s="59">
        <v>0</v>
      </c>
      <c r="AA104" s="8">
        <v>551.61060546102135</v>
      </c>
      <c r="AB104" s="75"/>
      <c r="AC104" s="75"/>
      <c r="AD104" s="103">
        <f t="shared" si="15"/>
        <v>0</v>
      </c>
      <c r="AE104" s="55">
        <f t="shared" si="16"/>
        <v>0</v>
      </c>
      <c r="AF104" s="55">
        <f t="shared" si="17"/>
        <v>0</v>
      </c>
      <c r="AG104" s="55">
        <f t="shared" si="18"/>
        <v>0</v>
      </c>
      <c r="AH104" s="55">
        <f t="shared" si="19"/>
        <v>0</v>
      </c>
      <c r="AI104" s="55">
        <f t="shared" si="20"/>
        <v>0</v>
      </c>
      <c r="AJ104" s="55">
        <f t="shared" si="21"/>
        <v>0</v>
      </c>
    </row>
    <row r="105" spans="1:36" x14ac:dyDescent="0.2">
      <c r="A105" s="12">
        <v>98</v>
      </c>
      <c r="B105" s="7" t="s">
        <v>260</v>
      </c>
      <c r="C105" t="s">
        <v>9</v>
      </c>
      <c r="D105" t="s">
        <v>48</v>
      </c>
      <c r="E105" s="6">
        <v>1986</v>
      </c>
      <c r="F105" s="28">
        <v>20</v>
      </c>
      <c r="G105" s="28">
        <f t="shared" si="14"/>
        <v>17</v>
      </c>
      <c r="H105" s="28">
        <f t="shared" si="22"/>
        <v>20</v>
      </c>
      <c r="I105" s="60"/>
      <c r="J105" s="60"/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63">
        <v>10</v>
      </c>
      <c r="S105" s="63">
        <v>10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75"/>
      <c r="AC105" s="75"/>
      <c r="AD105" s="103">
        <f t="shared" si="15"/>
        <v>0</v>
      </c>
      <c r="AE105" s="55">
        <f t="shared" si="16"/>
        <v>0</v>
      </c>
      <c r="AF105" s="55">
        <f t="shared" si="17"/>
        <v>0</v>
      </c>
      <c r="AG105" s="55">
        <f t="shared" si="18"/>
        <v>0</v>
      </c>
      <c r="AH105" s="55">
        <f t="shared" si="19"/>
        <v>0</v>
      </c>
      <c r="AI105" s="55">
        <f t="shared" si="20"/>
        <v>0</v>
      </c>
      <c r="AJ105" s="55">
        <f t="shared" si="21"/>
        <v>0</v>
      </c>
    </row>
    <row r="106" spans="1:36" x14ac:dyDescent="0.2">
      <c r="A106" s="12">
        <v>99</v>
      </c>
      <c r="B106" s="7" t="s">
        <v>318</v>
      </c>
      <c r="C106"/>
      <c r="D106"/>
      <c r="F106" s="28">
        <v>10</v>
      </c>
      <c r="G106" s="28">
        <f t="shared" si="14"/>
        <v>17</v>
      </c>
      <c r="H106" s="28">
        <f t="shared" si="22"/>
        <v>10</v>
      </c>
      <c r="I106" s="60"/>
      <c r="J106" s="60"/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8">
        <v>10</v>
      </c>
      <c r="AB106" s="75"/>
      <c r="AC106" s="75"/>
      <c r="AD106" s="103">
        <f t="shared" si="15"/>
        <v>0</v>
      </c>
      <c r="AE106" s="55">
        <f t="shared" si="16"/>
        <v>0</v>
      </c>
      <c r="AF106" s="55">
        <f t="shared" si="17"/>
        <v>0</v>
      </c>
      <c r="AG106" s="55">
        <f t="shared" si="18"/>
        <v>0</v>
      </c>
      <c r="AH106" s="55">
        <f t="shared" si="19"/>
        <v>0</v>
      </c>
      <c r="AI106" s="55">
        <f t="shared" si="20"/>
        <v>0</v>
      </c>
      <c r="AJ106" s="55">
        <f t="shared" si="21"/>
        <v>0</v>
      </c>
    </row>
    <row r="107" spans="1:36" x14ac:dyDescent="0.2">
      <c r="A107" s="12">
        <v>100</v>
      </c>
      <c r="B107" s="7" t="s">
        <v>53</v>
      </c>
      <c r="C107" s="5" t="s">
        <v>9</v>
      </c>
      <c r="D107" s="5" t="s">
        <v>54</v>
      </c>
      <c r="E107" s="6">
        <v>1994</v>
      </c>
      <c r="F107" s="28">
        <v>11180.41826768704</v>
      </c>
      <c r="G107" s="28">
        <f t="shared" si="14"/>
        <v>17</v>
      </c>
      <c r="H107" s="28">
        <f t="shared" si="22"/>
        <v>9076.7440786360421</v>
      </c>
      <c r="I107" s="60"/>
      <c r="J107" s="60"/>
      <c r="K107" s="63">
        <v>869.26286509040324</v>
      </c>
      <c r="L107" s="63">
        <v>804.42804428044303</v>
      </c>
      <c r="M107" s="63">
        <v>750.23814059820904</v>
      </c>
      <c r="N107" s="63">
        <v>0</v>
      </c>
      <c r="O107" s="63">
        <v>784.36657681940699</v>
      </c>
      <c r="P107" s="63">
        <v>752.88431555971329</v>
      </c>
      <c r="Q107" s="63">
        <v>921.50361895867377</v>
      </c>
      <c r="R107" s="63">
        <v>0</v>
      </c>
      <c r="S107" s="63">
        <v>948.36867862968984</v>
      </c>
      <c r="T107" s="58">
        <v>0</v>
      </c>
      <c r="U107" s="63">
        <v>684.19975440032749</v>
      </c>
      <c r="V107" s="63">
        <v>757.69784172661844</v>
      </c>
      <c r="W107" s="63">
        <v>741.49108589951402</v>
      </c>
      <c r="X107" s="63">
        <v>774.0981667652278</v>
      </c>
      <c r="Y107" s="63">
        <v>677.98334875115631</v>
      </c>
      <c r="Z107" s="63">
        <v>879.86547085201789</v>
      </c>
      <c r="AA107" s="8">
        <v>834.03035935563855</v>
      </c>
      <c r="AB107" s="75"/>
      <c r="AC107" s="75"/>
      <c r="AD107" s="103">
        <f t="shared" si="15"/>
        <v>2103.6741890509979</v>
      </c>
      <c r="AE107" s="55">
        <f t="shared" si="16"/>
        <v>0</v>
      </c>
      <c r="AF107" s="55">
        <f t="shared" si="17"/>
        <v>0</v>
      </c>
      <c r="AG107" s="55">
        <f t="shared" si="18"/>
        <v>0</v>
      </c>
      <c r="AH107" s="55">
        <f t="shared" si="19"/>
        <v>677.98334875115631</v>
      </c>
      <c r="AI107" s="55">
        <f t="shared" si="20"/>
        <v>684.19975440032749</v>
      </c>
      <c r="AJ107" s="55">
        <f t="shared" si="21"/>
        <v>741.49108589951402</v>
      </c>
    </row>
    <row r="108" spans="1:36" x14ac:dyDescent="0.2">
      <c r="A108" s="12">
        <v>101</v>
      </c>
      <c r="B108" s="7" t="s">
        <v>120</v>
      </c>
      <c r="C108" s="5" t="s">
        <v>92</v>
      </c>
      <c r="D108" s="5" t="s">
        <v>95</v>
      </c>
      <c r="E108" s="6">
        <v>1973</v>
      </c>
      <c r="F108" s="28">
        <v>8275.6645410687688</v>
      </c>
      <c r="G108" s="28">
        <f t="shared" si="14"/>
        <v>17</v>
      </c>
      <c r="H108" s="28">
        <f t="shared" si="22"/>
        <v>8275.6645410687688</v>
      </c>
      <c r="I108" s="60"/>
      <c r="J108" s="60"/>
      <c r="K108" s="56">
        <v>0</v>
      </c>
      <c r="L108" s="63">
        <v>697.41697416974159</v>
      </c>
      <c r="M108" s="63">
        <v>707.37283292055645</v>
      </c>
      <c r="N108" s="63">
        <v>0</v>
      </c>
      <c r="O108" s="63">
        <v>777</v>
      </c>
      <c r="P108" s="63">
        <v>831</v>
      </c>
      <c r="Q108" s="63">
        <v>789</v>
      </c>
      <c r="R108" s="59">
        <v>0</v>
      </c>
      <c r="S108" s="59">
        <v>0</v>
      </c>
      <c r="T108" s="63">
        <v>748.57762124085605</v>
      </c>
      <c r="U108" s="63">
        <v>666.60623640319068</v>
      </c>
      <c r="V108" s="63">
        <v>729.00829302004149</v>
      </c>
      <c r="W108" s="63">
        <v>655.05191693290737</v>
      </c>
      <c r="X108" s="57">
        <v>0</v>
      </c>
      <c r="Y108" s="63">
        <v>831.45235892691949</v>
      </c>
      <c r="Z108" s="37">
        <v>843.76681614349798</v>
      </c>
      <c r="AA108" s="8">
        <v>0</v>
      </c>
      <c r="AB108" s="75"/>
      <c r="AC108" s="75"/>
      <c r="AD108" s="103">
        <f t="shared" si="15"/>
        <v>0</v>
      </c>
      <c r="AE108" s="55">
        <f t="shared" si="16"/>
        <v>0</v>
      </c>
      <c r="AF108" s="55">
        <f t="shared" si="17"/>
        <v>0</v>
      </c>
      <c r="AG108" s="55">
        <f t="shared" si="18"/>
        <v>0</v>
      </c>
      <c r="AH108" s="55">
        <f t="shared" si="19"/>
        <v>0</v>
      </c>
      <c r="AI108" s="55">
        <f t="shared" si="20"/>
        <v>0</v>
      </c>
      <c r="AJ108" s="55">
        <f t="shared" si="21"/>
        <v>0</v>
      </c>
    </row>
    <row r="109" spans="1:36" x14ac:dyDescent="0.2">
      <c r="A109" s="12">
        <v>102</v>
      </c>
      <c r="B109" s="7" t="s">
        <v>121</v>
      </c>
      <c r="C109" s="5" t="s">
        <v>92</v>
      </c>
      <c r="D109" s="5" t="s">
        <v>123</v>
      </c>
      <c r="E109" s="6">
        <v>1980</v>
      </c>
      <c r="F109" s="28">
        <v>4988.0723245579356</v>
      </c>
      <c r="G109" s="28">
        <f t="shared" si="14"/>
        <v>17</v>
      </c>
      <c r="H109" s="28">
        <f t="shared" si="22"/>
        <v>4988.0723245579356</v>
      </c>
      <c r="I109" s="60"/>
      <c r="J109" s="60"/>
      <c r="K109" s="56">
        <v>0</v>
      </c>
      <c r="L109" s="63">
        <v>587.45387453874559</v>
      </c>
      <c r="M109" s="63">
        <v>835.20670603924566</v>
      </c>
      <c r="N109" s="63">
        <v>948.28012868101962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63">
        <v>933.48342202210404</v>
      </c>
      <c r="V109" s="63">
        <v>871.65467625899294</v>
      </c>
      <c r="W109" s="63">
        <v>811.99351701782825</v>
      </c>
      <c r="X109" s="58">
        <v>0</v>
      </c>
      <c r="Y109" s="58">
        <v>0</v>
      </c>
      <c r="Z109" s="58">
        <v>0</v>
      </c>
      <c r="AA109" s="56">
        <v>0</v>
      </c>
      <c r="AB109" s="75"/>
      <c r="AC109" s="75"/>
      <c r="AD109" s="103">
        <f t="shared" si="15"/>
        <v>0</v>
      </c>
      <c r="AE109" s="55">
        <f t="shared" si="16"/>
        <v>0</v>
      </c>
      <c r="AF109" s="55">
        <f t="shared" si="17"/>
        <v>0</v>
      </c>
      <c r="AG109" s="55">
        <f t="shared" si="18"/>
        <v>0</v>
      </c>
      <c r="AH109" s="55">
        <f t="shared" si="19"/>
        <v>0</v>
      </c>
      <c r="AI109" s="55">
        <f t="shared" si="20"/>
        <v>0</v>
      </c>
      <c r="AJ109" s="55">
        <f t="shared" si="21"/>
        <v>0</v>
      </c>
    </row>
    <row r="110" spans="1:36" x14ac:dyDescent="0.2">
      <c r="A110" s="12">
        <v>103</v>
      </c>
      <c r="B110" s="7" t="s">
        <v>122</v>
      </c>
      <c r="C110" s="5" t="s">
        <v>92</v>
      </c>
      <c r="D110" s="5" t="s">
        <v>95</v>
      </c>
      <c r="E110" s="6">
        <v>1975</v>
      </c>
      <c r="F110" s="28">
        <v>3226.520134492423</v>
      </c>
      <c r="G110" s="28">
        <f t="shared" si="14"/>
        <v>17</v>
      </c>
      <c r="H110" s="28">
        <f t="shared" si="22"/>
        <v>3226.520134492423</v>
      </c>
      <c r="I110" s="60"/>
      <c r="J110" s="60"/>
      <c r="K110" s="56">
        <v>0</v>
      </c>
      <c r="L110" s="56">
        <v>0</v>
      </c>
      <c r="M110" s="63">
        <v>809.29700895408655</v>
      </c>
      <c r="N110" s="56">
        <v>0</v>
      </c>
      <c r="O110" s="56">
        <v>0</v>
      </c>
      <c r="P110" s="56">
        <v>0</v>
      </c>
      <c r="Q110" s="56">
        <v>0</v>
      </c>
      <c r="R110" s="59">
        <v>0</v>
      </c>
      <c r="S110" s="59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26">
        <v>770.25901942645692</v>
      </c>
      <c r="Z110" s="26">
        <v>821.79372197309408</v>
      </c>
      <c r="AA110" s="8">
        <v>825.17038413878583</v>
      </c>
      <c r="AB110" s="75"/>
      <c r="AC110" s="75"/>
      <c r="AD110" s="103">
        <f t="shared" si="15"/>
        <v>0</v>
      </c>
      <c r="AE110" s="55">
        <f t="shared" si="16"/>
        <v>0</v>
      </c>
      <c r="AF110" s="55">
        <f t="shared" si="17"/>
        <v>0</v>
      </c>
      <c r="AG110" s="55">
        <f t="shared" si="18"/>
        <v>0</v>
      </c>
      <c r="AH110" s="55">
        <f t="shared" si="19"/>
        <v>0</v>
      </c>
      <c r="AI110" s="55">
        <f t="shared" si="20"/>
        <v>0</v>
      </c>
      <c r="AJ110" s="55">
        <f t="shared" si="21"/>
        <v>0</v>
      </c>
    </row>
    <row r="111" spans="1:36" x14ac:dyDescent="0.2">
      <c r="A111" s="12">
        <v>104</v>
      </c>
      <c r="B111" s="7" t="s">
        <v>131</v>
      </c>
      <c r="C111" s="5" t="s">
        <v>92</v>
      </c>
      <c r="D111" s="5" t="s">
        <v>133</v>
      </c>
      <c r="F111" s="28">
        <v>854.18272348793903</v>
      </c>
      <c r="G111" s="28">
        <f t="shared" si="14"/>
        <v>17</v>
      </c>
      <c r="H111" s="28">
        <f t="shared" si="22"/>
        <v>854.18272348793903</v>
      </c>
      <c r="I111" s="60"/>
      <c r="J111" s="60"/>
      <c r="K111" s="56">
        <v>0</v>
      </c>
      <c r="L111" s="63">
        <v>0</v>
      </c>
      <c r="M111" s="63">
        <v>307.61061946902652</v>
      </c>
      <c r="N111" s="63">
        <v>546.57210401891257</v>
      </c>
      <c r="O111" s="56">
        <v>0</v>
      </c>
      <c r="P111" s="56">
        <v>0</v>
      </c>
      <c r="Q111" s="56">
        <v>0</v>
      </c>
      <c r="R111" s="59">
        <v>0</v>
      </c>
      <c r="S111" s="59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0</v>
      </c>
      <c r="AB111" s="75"/>
      <c r="AC111" s="75"/>
      <c r="AD111" s="103">
        <f t="shared" si="15"/>
        <v>0</v>
      </c>
      <c r="AE111" s="55">
        <f t="shared" si="16"/>
        <v>0</v>
      </c>
      <c r="AF111" s="55">
        <f t="shared" si="17"/>
        <v>0</v>
      </c>
      <c r="AG111" s="55">
        <f t="shared" si="18"/>
        <v>0</v>
      </c>
      <c r="AH111" s="55">
        <f t="shared" si="19"/>
        <v>0</v>
      </c>
      <c r="AI111" s="55">
        <f t="shared" si="20"/>
        <v>0</v>
      </c>
      <c r="AJ111" s="55">
        <f t="shared" si="21"/>
        <v>0</v>
      </c>
    </row>
    <row r="112" spans="1:36" x14ac:dyDescent="0.2">
      <c r="A112" s="12">
        <v>105</v>
      </c>
      <c r="B112" s="20" t="s">
        <v>305</v>
      </c>
      <c r="C112" s="5" t="s">
        <v>92</v>
      </c>
      <c r="D112" s="5" t="s">
        <v>299</v>
      </c>
      <c r="F112" s="28">
        <v>49.783256570035348</v>
      </c>
      <c r="G112" s="28">
        <f t="shared" si="14"/>
        <v>17</v>
      </c>
      <c r="H112" s="28">
        <f t="shared" si="22"/>
        <v>49.783256570035348</v>
      </c>
      <c r="I112" s="60"/>
      <c r="J112" s="60"/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63">
        <v>49.783256570035348</v>
      </c>
      <c r="U112" s="63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75"/>
      <c r="AC112" s="75"/>
      <c r="AD112" s="103">
        <f t="shared" si="15"/>
        <v>0</v>
      </c>
      <c r="AE112" s="55">
        <f t="shared" si="16"/>
        <v>0</v>
      </c>
      <c r="AF112" s="55">
        <f t="shared" si="17"/>
        <v>0</v>
      </c>
      <c r="AG112" s="55">
        <f t="shared" si="18"/>
        <v>0</v>
      </c>
      <c r="AH112" s="55">
        <f t="shared" si="19"/>
        <v>0</v>
      </c>
      <c r="AI112" s="55">
        <f t="shared" si="20"/>
        <v>0</v>
      </c>
      <c r="AJ112" s="55">
        <f t="shared" si="21"/>
        <v>0</v>
      </c>
    </row>
    <row r="113" spans="1:36" x14ac:dyDescent="0.2">
      <c r="A113" s="12">
        <v>106</v>
      </c>
      <c r="B113" s="20" t="s">
        <v>216</v>
      </c>
      <c r="C113" s="5" t="s">
        <v>9</v>
      </c>
      <c r="D113" s="5" t="s">
        <v>66</v>
      </c>
      <c r="E113" s="6">
        <v>2000</v>
      </c>
      <c r="F113" s="28">
        <v>1243.444704310057</v>
      </c>
      <c r="G113" s="28">
        <f t="shared" si="14"/>
        <v>17</v>
      </c>
      <c r="H113" s="28">
        <f t="shared" si="22"/>
        <v>1243.444704310057</v>
      </c>
      <c r="I113" s="60"/>
      <c r="J113" s="60"/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63">
        <v>770</v>
      </c>
      <c r="S113" s="63">
        <v>473.44470431005681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75"/>
      <c r="AC113" s="75"/>
      <c r="AD113" s="103">
        <f t="shared" si="15"/>
        <v>0</v>
      </c>
      <c r="AE113" s="55">
        <f t="shared" si="16"/>
        <v>0</v>
      </c>
      <c r="AF113" s="55">
        <f t="shared" si="17"/>
        <v>0</v>
      </c>
      <c r="AG113" s="55">
        <f t="shared" si="18"/>
        <v>0</v>
      </c>
      <c r="AH113" s="55">
        <f t="shared" si="19"/>
        <v>0</v>
      </c>
      <c r="AI113" s="55">
        <f t="shared" si="20"/>
        <v>0</v>
      </c>
      <c r="AJ113" s="55">
        <f t="shared" si="21"/>
        <v>0</v>
      </c>
    </row>
    <row r="114" spans="1:36" x14ac:dyDescent="0.2">
      <c r="A114" s="12">
        <v>107</v>
      </c>
      <c r="B114" s="20" t="s">
        <v>323</v>
      </c>
      <c r="F114" s="28">
        <v>703.61693707954089</v>
      </c>
      <c r="G114" s="28">
        <f t="shared" si="14"/>
        <v>17</v>
      </c>
      <c r="H114" s="28">
        <f t="shared" si="22"/>
        <v>703.61693707954089</v>
      </c>
      <c r="I114" s="60"/>
      <c r="J114" s="60"/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8">
        <v>703.61693707954089</v>
      </c>
      <c r="AB114" s="75"/>
      <c r="AC114" s="75"/>
      <c r="AD114" s="103">
        <f t="shared" si="15"/>
        <v>0</v>
      </c>
      <c r="AE114" s="55">
        <f t="shared" si="16"/>
        <v>0</v>
      </c>
      <c r="AF114" s="55">
        <f t="shared" si="17"/>
        <v>0</v>
      </c>
      <c r="AG114" s="55">
        <f t="shared" si="18"/>
        <v>0</v>
      </c>
      <c r="AH114" s="55">
        <f t="shared" si="19"/>
        <v>0</v>
      </c>
      <c r="AI114" s="55">
        <f t="shared" si="20"/>
        <v>0</v>
      </c>
      <c r="AJ114" s="55">
        <f t="shared" si="21"/>
        <v>0</v>
      </c>
    </row>
    <row r="115" spans="1:36" x14ac:dyDescent="0.2">
      <c r="A115" s="12">
        <v>108</v>
      </c>
      <c r="B115" s="7" t="s">
        <v>136</v>
      </c>
      <c r="C115" s="5" t="s">
        <v>9</v>
      </c>
      <c r="D115" s="5" t="s">
        <v>48</v>
      </c>
      <c r="E115" s="6">
        <v>1997</v>
      </c>
      <c r="F115" s="28">
        <v>2079.6719419897759</v>
      </c>
      <c r="G115" s="28">
        <f t="shared" si="14"/>
        <v>17</v>
      </c>
      <c r="H115" s="28">
        <f t="shared" si="22"/>
        <v>2079.6719419897759</v>
      </c>
      <c r="I115" s="60"/>
      <c r="J115" s="60"/>
      <c r="K115" s="56">
        <v>0</v>
      </c>
      <c r="L115" s="63">
        <v>286.82634730538933</v>
      </c>
      <c r="M115" s="63">
        <v>422.62810755961431</v>
      </c>
      <c r="N115" s="63">
        <v>672.05752861755207</v>
      </c>
      <c r="O115" s="56">
        <v>0</v>
      </c>
      <c r="P115" s="56">
        <v>0</v>
      </c>
      <c r="Q115" s="56">
        <v>0</v>
      </c>
      <c r="R115" s="63">
        <v>255.62913907284775</v>
      </c>
      <c r="S115" s="63">
        <v>0</v>
      </c>
      <c r="T115" s="58">
        <v>0</v>
      </c>
      <c r="U115" s="63">
        <v>442.53081943437246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75"/>
      <c r="AC115" s="75"/>
      <c r="AD115" s="103">
        <f t="shared" si="15"/>
        <v>0</v>
      </c>
      <c r="AE115" s="55">
        <f t="shared" si="16"/>
        <v>0</v>
      </c>
      <c r="AF115" s="55">
        <f t="shared" si="17"/>
        <v>0</v>
      </c>
      <c r="AG115" s="55">
        <f t="shared" si="18"/>
        <v>0</v>
      </c>
      <c r="AH115" s="55">
        <f t="shared" si="19"/>
        <v>0</v>
      </c>
      <c r="AI115" s="55">
        <f t="shared" si="20"/>
        <v>0</v>
      </c>
      <c r="AJ115" s="55">
        <f t="shared" si="21"/>
        <v>0</v>
      </c>
    </row>
    <row r="116" spans="1:36" x14ac:dyDescent="0.2">
      <c r="A116" s="12">
        <v>109</v>
      </c>
      <c r="B116" s="20" t="s">
        <v>226</v>
      </c>
      <c r="C116" s="5" t="s">
        <v>9</v>
      </c>
      <c r="D116" s="5" t="s">
        <v>48</v>
      </c>
      <c r="E116" s="6">
        <v>1967</v>
      </c>
      <c r="F116" s="28">
        <v>10</v>
      </c>
      <c r="G116" s="28">
        <f t="shared" si="14"/>
        <v>17</v>
      </c>
      <c r="H116" s="28">
        <f t="shared" si="22"/>
        <v>10</v>
      </c>
      <c r="I116" s="60"/>
      <c r="J116" s="60"/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63">
        <v>0</v>
      </c>
      <c r="S116" s="63">
        <v>10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75"/>
      <c r="AC116" s="75"/>
      <c r="AD116" s="103">
        <f t="shared" si="15"/>
        <v>0</v>
      </c>
      <c r="AE116" s="55">
        <f t="shared" si="16"/>
        <v>0</v>
      </c>
      <c r="AF116" s="55">
        <f t="shared" si="17"/>
        <v>0</v>
      </c>
      <c r="AG116" s="55">
        <f t="shared" si="18"/>
        <v>0</v>
      </c>
      <c r="AH116" s="55">
        <f t="shared" si="19"/>
        <v>0</v>
      </c>
      <c r="AI116" s="55">
        <f t="shared" si="20"/>
        <v>0</v>
      </c>
      <c r="AJ116" s="55">
        <f t="shared" si="21"/>
        <v>0</v>
      </c>
    </row>
    <row r="117" spans="1:36" x14ac:dyDescent="0.2">
      <c r="A117" s="12">
        <v>110</v>
      </c>
      <c r="B117" s="7" t="s">
        <v>117</v>
      </c>
      <c r="C117" s="5" t="s">
        <v>9</v>
      </c>
      <c r="D117" s="5" t="s">
        <v>48</v>
      </c>
      <c r="E117" s="6">
        <v>1983</v>
      </c>
      <c r="F117" s="28">
        <v>6449.2830151268827</v>
      </c>
      <c r="G117" s="28">
        <f t="shared" si="14"/>
        <v>17</v>
      </c>
      <c r="H117" s="28">
        <f t="shared" si="22"/>
        <v>6449.2830151268827</v>
      </c>
      <c r="I117" s="60"/>
      <c r="J117" s="60"/>
      <c r="K117" s="56">
        <v>0</v>
      </c>
      <c r="L117" s="63">
        <v>817.71217712177122</v>
      </c>
      <c r="M117" s="63">
        <v>716.13640693465425</v>
      </c>
      <c r="N117" s="63">
        <v>905.71640682999282</v>
      </c>
      <c r="O117" s="63">
        <v>737.64600179694526</v>
      </c>
      <c r="P117" s="63">
        <v>702.46336139694426</v>
      </c>
      <c r="Q117" s="63">
        <v>1007.5414429138452</v>
      </c>
      <c r="R117" s="63">
        <v>807.94701986754978</v>
      </c>
      <c r="S117" s="63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8">
        <v>754.12019826517985</v>
      </c>
      <c r="AB117" s="75"/>
      <c r="AC117" s="75"/>
      <c r="AD117" s="103">
        <f t="shared" si="15"/>
        <v>0</v>
      </c>
      <c r="AE117" s="55">
        <f t="shared" si="16"/>
        <v>0</v>
      </c>
      <c r="AF117" s="55">
        <f t="shared" si="17"/>
        <v>0</v>
      </c>
      <c r="AG117" s="55">
        <f t="shared" si="18"/>
        <v>0</v>
      </c>
      <c r="AH117" s="55">
        <f t="shared" si="19"/>
        <v>0</v>
      </c>
      <c r="AI117" s="55">
        <f t="shared" si="20"/>
        <v>0</v>
      </c>
      <c r="AJ117" s="55">
        <f t="shared" si="21"/>
        <v>0</v>
      </c>
    </row>
    <row r="118" spans="1:36" x14ac:dyDescent="0.2">
      <c r="A118" s="12">
        <v>111</v>
      </c>
      <c r="B118" s="7" t="s">
        <v>55</v>
      </c>
      <c r="C118" s="5" t="s">
        <v>9</v>
      </c>
      <c r="D118" s="5" t="s">
        <v>56</v>
      </c>
      <c r="E118" s="6">
        <v>1982</v>
      </c>
      <c r="F118" s="28">
        <v>13624.026377062311</v>
      </c>
      <c r="G118" s="28">
        <f t="shared" si="14"/>
        <v>17</v>
      </c>
      <c r="H118" s="28">
        <f t="shared" si="22"/>
        <v>10028.786168382198</v>
      </c>
      <c r="I118" s="60"/>
      <c r="J118" s="60"/>
      <c r="K118" s="63">
        <v>899.02642559109893</v>
      </c>
      <c r="L118" s="63">
        <v>581.54981549815511</v>
      </c>
      <c r="M118" s="63">
        <v>740.33149171270725</v>
      </c>
      <c r="N118" s="63">
        <v>929.47290274684497</v>
      </c>
      <c r="O118" s="63">
        <v>768.19407008086273</v>
      </c>
      <c r="P118" s="63">
        <v>764.88930464608677</v>
      </c>
      <c r="Q118" s="63">
        <v>927.66752276441741</v>
      </c>
      <c r="R118" s="63">
        <v>944.37086092715219</v>
      </c>
      <c r="S118" s="63">
        <v>1004.8939641109298</v>
      </c>
      <c r="T118" s="58">
        <v>0</v>
      </c>
      <c r="U118" s="63">
        <v>802.9062627916494</v>
      </c>
      <c r="V118" s="63">
        <v>885.46762589928039</v>
      </c>
      <c r="W118" s="63">
        <v>740.27552674230162</v>
      </c>
      <c r="X118" s="63">
        <v>832.25901833234764</v>
      </c>
      <c r="Y118" s="63">
        <v>910.12950971322846</v>
      </c>
      <c r="Z118" s="63">
        <v>1029.5964125560538</v>
      </c>
      <c r="AA118" s="8">
        <v>862.99566294919475</v>
      </c>
      <c r="AB118" s="75"/>
      <c r="AC118" s="75"/>
      <c r="AD118" s="103">
        <f t="shared" si="15"/>
        <v>3595.2402086801135</v>
      </c>
      <c r="AE118" s="55">
        <f t="shared" si="16"/>
        <v>0</v>
      </c>
      <c r="AF118" s="55">
        <f t="shared" si="17"/>
        <v>581.54981549815511</v>
      </c>
      <c r="AG118" s="55">
        <f t="shared" si="18"/>
        <v>740.27552674230162</v>
      </c>
      <c r="AH118" s="55">
        <f t="shared" si="19"/>
        <v>740.33149171270725</v>
      </c>
      <c r="AI118" s="55">
        <f t="shared" si="20"/>
        <v>764.88930464608677</v>
      </c>
      <c r="AJ118" s="55">
        <f t="shared" si="21"/>
        <v>768.19407008086273</v>
      </c>
    </row>
    <row r="119" spans="1:36" x14ac:dyDescent="0.2">
      <c r="A119" s="12">
        <v>112</v>
      </c>
      <c r="B119" s="7" t="s">
        <v>261</v>
      </c>
      <c r="C119" t="s">
        <v>9</v>
      </c>
      <c r="D119" t="s">
        <v>253</v>
      </c>
      <c r="E119" s="6">
        <v>1980</v>
      </c>
      <c r="F119" s="28">
        <v>374.83443708609269</v>
      </c>
      <c r="G119" s="28">
        <f t="shared" si="14"/>
        <v>17</v>
      </c>
      <c r="H119" s="28">
        <f t="shared" si="22"/>
        <v>374.83443708609269</v>
      </c>
      <c r="I119" s="60"/>
      <c r="J119" s="60"/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63">
        <v>374.83443708609269</v>
      </c>
      <c r="S119" s="63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75"/>
      <c r="AC119" s="75"/>
      <c r="AD119" s="103">
        <f t="shared" si="15"/>
        <v>0</v>
      </c>
      <c r="AE119" s="55">
        <f t="shared" si="16"/>
        <v>0</v>
      </c>
      <c r="AF119" s="55">
        <f t="shared" si="17"/>
        <v>0</v>
      </c>
      <c r="AG119" s="55">
        <f t="shared" si="18"/>
        <v>0</v>
      </c>
      <c r="AH119" s="55">
        <f t="shared" si="19"/>
        <v>0</v>
      </c>
      <c r="AI119" s="55">
        <f t="shared" si="20"/>
        <v>0</v>
      </c>
      <c r="AJ119" s="55">
        <f t="shared" si="21"/>
        <v>0</v>
      </c>
    </row>
    <row r="120" spans="1:36" x14ac:dyDescent="0.2">
      <c r="A120" s="12">
        <v>113</v>
      </c>
      <c r="B120" s="20" t="s">
        <v>227</v>
      </c>
      <c r="C120" s="5" t="s">
        <v>9</v>
      </c>
      <c r="D120" s="5" t="s">
        <v>71</v>
      </c>
      <c r="E120" s="6">
        <v>1972</v>
      </c>
      <c r="F120" s="28">
        <v>0</v>
      </c>
      <c r="G120" s="28">
        <f t="shared" si="14"/>
        <v>17</v>
      </c>
      <c r="H120" s="28">
        <f t="shared" si="22"/>
        <v>0</v>
      </c>
      <c r="I120" s="60"/>
      <c r="J120" s="60"/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63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75"/>
      <c r="AC120" s="75"/>
      <c r="AD120" s="103">
        <f t="shared" si="15"/>
        <v>0</v>
      </c>
      <c r="AE120" s="55">
        <f t="shared" si="16"/>
        <v>0</v>
      </c>
      <c r="AF120" s="55">
        <f t="shared" si="17"/>
        <v>0</v>
      </c>
      <c r="AG120" s="55">
        <f t="shared" si="18"/>
        <v>0</v>
      </c>
      <c r="AH120" s="55">
        <f t="shared" si="19"/>
        <v>0</v>
      </c>
      <c r="AI120" s="55">
        <f t="shared" si="20"/>
        <v>0</v>
      </c>
      <c r="AJ120" s="55">
        <f t="shared" si="21"/>
        <v>0</v>
      </c>
    </row>
    <row r="121" spans="1:36" x14ac:dyDescent="0.2">
      <c r="A121" s="12">
        <v>114</v>
      </c>
      <c r="B121" s="7" t="s">
        <v>262</v>
      </c>
      <c r="C121" t="s">
        <v>9</v>
      </c>
      <c r="D121" t="s">
        <v>263</v>
      </c>
      <c r="E121" s="6">
        <v>1989</v>
      </c>
      <c r="F121" s="28">
        <v>581.52317880794703</v>
      </c>
      <c r="G121" s="28">
        <f t="shared" si="14"/>
        <v>17</v>
      </c>
      <c r="H121" s="28">
        <f t="shared" si="22"/>
        <v>581.52317880794703</v>
      </c>
      <c r="I121" s="60"/>
      <c r="J121" s="60"/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63">
        <v>571.52317880794703</v>
      </c>
      <c r="S121" s="63">
        <v>10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0</v>
      </c>
      <c r="AA121" s="56">
        <v>0</v>
      </c>
      <c r="AB121" s="75"/>
      <c r="AC121" s="75"/>
      <c r="AD121" s="103">
        <f t="shared" si="15"/>
        <v>0</v>
      </c>
      <c r="AE121" s="55">
        <f t="shared" si="16"/>
        <v>0</v>
      </c>
      <c r="AF121" s="55">
        <f t="shared" si="17"/>
        <v>0</v>
      </c>
      <c r="AG121" s="55">
        <f t="shared" si="18"/>
        <v>0</v>
      </c>
      <c r="AH121" s="55">
        <f t="shared" si="19"/>
        <v>0</v>
      </c>
      <c r="AI121" s="55">
        <f t="shared" si="20"/>
        <v>0</v>
      </c>
      <c r="AJ121" s="55">
        <f t="shared" si="21"/>
        <v>0</v>
      </c>
    </row>
    <row r="122" spans="1:36" x14ac:dyDescent="0.2">
      <c r="A122" s="12">
        <v>115</v>
      </c>
      <c r="B122" s="20" t="s">
        <v>217</v>
      </c>
      <c r="C122" s="5" t="s">
        <v>9</v>
      </c>
      <c r="D122" s="5" t="s">
        <v>66</v>
      </c>
      <c r="E122" s="6">
        <v>1999</v>
      </c>
      <c r="F122" s="28">
        <v>660</v>
      </c>
      <c r="G122" s="28">
        <f t="shared" si="14"/>
        <v>17</v>
      </c>
      <c r="H122" s="28">
        <f t="shared" si="22"/>
        <v>660</v>
      </c>
      <c r="I122" s="60"/>
      <c r="J122" s="60"/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63">
        <v>0</v>
      </c>
      <c r="S122" s="63">
        <v>660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75"/>
      <c r="AC122" s="75"/>
      <c r="AD122" s="103">
        <f t="shared" si="15"/>
        <v>0</v>
      </c>
      <c r="AE122" s="55">
        <f t="shared" si="16"/>
        <v>0</v>
      </c>
      <c r="AF122" s="55">
        <f t="shared" si="17"/>
        <v>0</v>
      </c>
      <c r="AG122" s="55">
        <f t="shared" si="18"/>
        <v>0</v>
      </c>
      <c r="AH122" s="55">
        <f t="shared" si="19"/>
        <v>0</v>
      </c>
      <c r="AI122" s="55">
        <f t="shared" si="20"/>
        <v>0</v>
      </c>
      <c r="AJ122" s="55">
        <f t="shared" si="21"/>
        <v>0</v>
      </c>
    </row>
    <row r="123" spans="1:36" x14ac:dyDescent="0.2">
      <c r="A123" s="12">
        <v>116</v>
      </c>
      <c r="B123" s="7" t="s">
        <v>264</v>
      </c>
      <c r="C123" t="s">
        <v>9</v>
      </c>
      <c r="D123" t="s">
        <v>10</v>
      </c>
      <c r="E123" s="6">
        <v>1978</v>
      </c>
      <c r="F123" s="28">
        <v>672.18543046357604</v>
      </c>
      <c r="G123" s="28">
        <f t="shared" si="14"/>
        <v>17</v>
      </c>
      <c r="H123" s="28">
        <f t="shared" si="22"/>
        <v>672.18543046357604</v>
      </c>
      <c r="I123" s="60"/>
      <c r="J123" s="60"/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63">
        <v>672.18543046357604</v>
      </c>
      <c r="S123" s="63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6">
        <v>0</v>
      </c>
      <c r="AA123" s="56">
        <v>0</v>
      </c>
      <c r="AB123" s="75"/>
      <c r="AC123" s="75"/>
      <c r="AD123" s="103">
        <f t="shared" si="15"/>
        <v>0</v>
      </c>
      <c r="AE123" s="55">
        <f t="shared" si="16"/>
        <v>0</v>
      </c>
      <c r="AF123" s="55">
        <f t="shared" si="17"/>
        <v>0</v>
      </c>
      <c r="AG123" s="55">
        <f t="shared" si="18"/>
        <v>0</v>
      </c>
      <c r="AH123" s="55">
        <f t="shared" si="19"/>
        <v>0</v>
      </c>
      <c r="AI123" s="55">
        <f t="shared" si="20"/>
        <v>0</v>
      </c>
      <c r="AJ123" s="55">
        <f t="shared" si="21"/>
        <v>0</v>
      </c>
    </row>
    <row r="124" spans="1:36" x14ac:dyDescent="0.2">
      <c r="A124" s="12">
        <v>117</v>
      </c>
      <c r="B124" s="7" t="s">
        <v>265</v>
      </c>
      <c r="C124" t="s">
        <v>184</v>
      </c>
      <c r="D124" t="s">
        <v>266</v>
      </c>
      <c r="E124" s="6">
        <v>1980</v>
      </c>
      <c r="F124" s="28">
        <v>6557.5570348460005</v>
      </c>
      <c r="G124" s="28">
        <f t="shared" si="14"/>
        <v>17</v>
      </c>
      <c r="H124" s="28">
        <f t="shared" si="22"/>
        <v>6557.5570348460005</v>
      </c>
      <c r="I124" s="60"/>
      <c r="J124" s="60"/>
      <c r="K124" s="56">
        <v>0</v>
      </c>
      <c r="L124" s="56">
        <v>0</v>
      </c>
      <c r="M124" s="56">
        <v>0</v>
      </c>
      <c r="N124" s="56">
        <v>0</v>
      </c>
      <c r="O124" s="63">
        <v>292.90206648697239</v>
      </c>
      <c r="P124" s="63">
        <v>950.7951356407857</v>
      </c>
      <c r="Q124" s="62">
        <v>927.92435208965662</v>
      </c>
      <c r="R124" s="63">
        <v>631.78807947019868</v>
      </c>
      <c r="S124" s="63">
        <v>1004.4453507340949</v>
      </c>
      <c r="T124" s="58">
        <v>0</v>
      </c>
      <c r="U124" s="58">
        <v>0</v>
      </c>
      <c r="V124" s="58">
        <v>0</v>
      </c>
      <c r="W124" s="58">
        <v>0</v>
      </c>
      <c r="X124" s="63">
        <v>903.45949142519191</v>
      </c>
      <c r="Y124" s="37">
        <v>912.0721554116559</v>
      </c>
      <c r="Z124" s="63">
        <v>934.17040358744384</v>
      </c>
      <c r="AA124" s="56">
        <v>0</v>
      </c>
      <c r="AB124" s="75"/>
      <c r="AC124" s="75"/>
      <c r="AD124" s="103">
        <f t="shared" si="15"/>
        <v>0</v>
      </c>
      <c r="AE124" s="55">
        <f t="shared" si="16"/>
        <v>0</v>
      </c>
      <c r="AF124" s="55">
        <f t="shared" si="17"/>
        <v>0</v>
      </c>
      <c r="AG124" s="55">
        <f t="shared" si="18"/>
        <v>0</v>
      </c>
      <c r="AH124" s="55">
        <f t="shared" si="19"/>
        <v>0</v>
      </c>
      <c r="AI124" s="55">
        <f t="shared" si="20"/>
        <v>0</v>
      </c>
      <c r="AJ124" s="55">
        <f t="shared" si="21"/>
        <v>0</v>
      </c>
    </row>
    <row r="125" spans="1:36" x14ac:dyDescent="0.2">
      <c r="A125" s="12">
        <v>118</v>
      </c>
      <c r="B125" s="7" t="s">
        <v>148</v>
      </c>
      <c r="C125" s="5" t="s">
        <v>9</v>
      </c>
      <c r="D125" s="5" t="s">
        <v>34</v>
      </c>
      <c r="E125" s="6">
        <v>1970</v>
      </c>
      <c r="F125" s="28">
        <v>1803.9154313881245</v>
      </c>
      <c r="G125" s="28">
        <f t="shared" si="14"/>
        <v>17</v>
      </c>
      <c r="H125" s="28">
        <f t="shared" si="22"/>
        <v>1803.9154313881245</v>
      </c>
      <c r="I125" s="60"/>
      <c r="J125" s="60"/>
      <c r="K125" s="56">
        <v>0</v>
      </c>
      <c r="L125" s="56">
        <v>0</v>
      </c>
      <c r="M125" s="56">
        <v>0</v>
      </c>
      <c r="N125" s="63">
        <v>668.74704491725777</v>
      </c>
      <c r="O125" s="56">
        <v>0</v>
      </c>
      <c r="P125" s="56">
        <v>0</v>
      </c>
      <c r="Q125" s="56">
        <v>0</v>
      </c>
      <c r="R125" s="63">
        <v>0</v>
      </c>
      <c r="S125" s="63">
        <v>596.09438567941424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8">
        <v>539.07400079145225</v>
      </c>
      <c r="AB125" s="75"/>
      <c r="AC125" s="75"/>
      <c r="AD125" s="103">
        <f t="shared" si="15"/>
        <v>0</v>
      </c>
      <c r="AE125" s="55">
        <f t="shared" si="16"/>
        <v>0</v>
      </c>
      <c r="AF125" s="55">
        <f t="shared" si="17"/>
        <v>0</v>
      </c>
      <c r="AG125" s="55">
        <f t="shared" si="18"/>
        <v>0</v>
      </c>
      <c r="AH125" s="55">
        <f t="shared" si="19"/>
        <v>0</v>
      </c>
      <c r="AI125" s="55">
        <f t="shared" si="20"/>
        <v>0</v>
      </c>
      <c r="AJ125" s="55">
        <f t="shared" si="21"/>
        <v>0</v>
      </c>
    </row>
    <row r="126" spans="1:36" x14ac:dyDescent="0.2">
      <c r="A126" s="12">
        <v>119</v>
      </c>
      <c r="B126" s="7" t="s">
        <v>329</v>
      </c>
      <c r="F126" s="28">
        <v>0</v>
      </c>
      <c r="G126" s="28">
        <f t="shared" si="14"/>
        <v>17</v>
      </c>
      <c r="H126" s="28">
        <f t="shared" si="22"/>
        <v>0</v>
      </c>
      <c r="I126" s="60"/>
      <c r="J126" s="60"/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8">
        <v>0</v>
      </c>
      <c r="AB126" s="75"/>
      <c r="AC126" s="75"/>
      <c r="AD126" s="103">
        <f t="shared" si="15"/>
        <v>0</v>
      </c>
      <c r="AE126" s="55">
        <f t="shared" si="16"/>
        <v>0</v>
      </c>
      <c r="AF126" s="55">
        <f t="shared" si="17"/>
        <v>0</v>
      </c>
      <c r="AG126" s="55">
        <f t="shared" si="18"/>
        <v>0</v>
      </c>
      <c r="AH126" s="55">
        <f t="shared" si="19"/>
        <v>0</v>
      </c>
      <c r="AI126" s="55">
        <f t="shared" si="20"/>
        <v>0</v>
      </c>
      <c r="AJ126" s="55">
        <f t="shared" si="21"/>
        <v>0</v>
      </c>
    </row>
    <row r="127" spans="1:36" x14ac:dyDescent="0.2">
      <c r="A127" s="12">
        <v>120</v>
      </c>
      <c r="B127" s="20" t="s">
        <v>228</v>
      </c>
      <c r="C127" s="5" t="s">
        <v>9</v>
      </c>
      <c r="D127" s="5" t="s">
        <v>98</v>
      </c>
      <c r="E127" s="6">
        <v>1973</v>
      </c>
      <c r="F127" s="28">
        <v>128.54649193135799</v>
      </c>
      <c r="G127" s="28">
        <f t="shared" si="14"/>
        <v>17</v>
      </c>
      <c r="H127" s="28">
        <f t="shared" si="22"/>
        <v>128.54649193135799</v>
      </c>
      <c r="I127" s="60"/>
      <c r="J127" s="60"/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63">
        <v>47.277167277167507</v>
      </c>
      <c r="S127" s="63">
        <v>81.269324654190498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75"/>
      <c r="AC127" s="75"/>
      <c r="AD127" s="103">
        <f t="shared" si="15"/>
        <v>0</v>
      </c>
      <c r="AE127" s="55">
        <f t="shared" si="16"/>
        <v>0</v>
      </c>
      <c r="AF127" s="55">
        <f t="shared" si="17"/>
        <v>0</v>
      </c>
      <c r="AG127" s="55">
        <f t="shared" si="18"/>
        <v>0</v>
      </c>
      <c r="AH127" s="55">
        <f t="shared" si="19"/>
        <v>0</v>
      </c>
      <c r="AI127" s="55">
        <f t="shared" si="20"/>
        <v>0</v>
      </c>
      <c r="AJ127" s="55">
        <f t="shared" si="21"/>
        <v>0</v>
      </c>
    </row>
    <row r="128" spans="1:36" x14ac:dyDescent="0.2">
      <c r="A128" s="12">
        <v>121</v>
      </c>
      <c r="B128" s="20" t="s">
        <v>307</v>
      </c>
      <c r="C128" s="5" t="s">
        <v>92</v>
      </c>
      <c r="D128" s="5" t="s">
        <v>308</v>
      </c>
      <c r="F128" s="28">
        <v>1918.5243259754454</v>
      </c>
      <c r="G128" s="28">
        <f t="shared" si="14"/>
        <v>17</v>
      </c>
      <c r="H128" s="28">
        <f t="shared" si="22"/>
        <v>1918.5243259754454</v>
      </c>
      <c r="I128" s="60"/>
      <c r="J128" s="60"/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63">
        <v>536.54618473895596</v>
      </c>
      <c r="U128" s="63">
        <v>387.55555555555554</v>
      </c>
      <c r="V128" s="63">
        <v>521.37351086194792</v>
      </c>
      <c r="W128" s="63">
        <v>473.04907481898618</v>
      </c>
      <c r="X128" s="57">
        <v>0</v>
      </c>
      <c r="Y128" s="57">
        <v>0</v>
      </c>
      <c r="Z128" s="57">
        <v>0</v>
      </c>
      <c r="AA128" s="56">
        <v>0</v>
      </c>
      <c r="AB128" s="75"/>
      <c r="AC128" s="75"/>
      <c r="AD128" s="103">
        <f t="shared" si="15"/>
        <v>0</v>
      </c>
      <c r="AE128" s="55">
        <f t="shared" si="16"/>
        <v>0</v>
      </c>
      <c r="AF128" s="55">
        <f t="shared" si="17"/>
        <v>0</v>
      </c>
      <c r="AG128" s="55">
        <f t="shared" si="18"/>
        <v>0</v>
      </c>
      <c r="AH128" s="55">
        <f t="shared" si="19"/>
        <v>0</v>
      </c>
      <c r="AI128" s="55">
        <f t="shared" si="20"/>
        <v>0</v>
      </c>
      <c r="AJ128" s="55">
        <f t="shared" si="21"/>
        <v>0</v>
      </c>
    </row>
    <row r="129" spans="1:36" x14ac:dyDescent="0.2">
      <c r="A129" s="12">
        <v>122</v>
      </c>
      <c r="B129" s="20" t="s">
        <v>301</v>
      </c>
      <c r="C129" s="5" t="s">
        <v>92</v>
      </c>
      <c r="F129" s="28">
        <v>2315.5595040655908</v>
      </c>
      <c r="G129" s="28">
        <f t="shared" si="14"/>
        <v>17</v>
      </c>
      <c r="H129" s="28">
        <f t="shared" si="22"/>
        <v>2315.5595040655908</v>
      </c>
      <c r="I129" s="60"/>
      <c r="J129" s="60"/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63">
        <v>640.88322947710651</v>
      </c>
      <c r="U129" s="63">
        <v>515.95358955765039</v>
      </c>
      <c r="V129" s="63">
        <v>558.48306841741532</v>
      </c>
      <c r="W129" s="63">
        <v>600.23961661341843</v>
      </c>
      <c r="X129" s="57">
        <v>0</v>
      </c>
      <c r="Y129" s="57">
        <v>0</v>
      </c>
      <c r="Z129" s="57">
        <v>0</v>
      </c>
      <c r="AA129" s="56">
        <v>0</v>
      </c>
      <c r="AB129" s="75"/>
      <c r="AC129" s="75"/>
      <c r="AD129" s="103">
        <f t="shared" si="15"/>
        <v>0</v>
      </c>
      <c r="AE129" s="55">
        <f t="shared" si="16"/>
        <v>0</v>
      </c>
      <c r="AF129" s="55">
        <f t="shared" si="17"/>
        <v>0</v>
      </c>
      <c r="AG129" s="55">
        <f t="shared" si="18"/>
        <v>0</v>
      </c>
      <c r="AH129" s="55">
        <f t="shared" si="19"/>
        <v>0</v>
      </c>
      <c r="AI129" s="55">
        <f t="shared" si="20"/>
        <v>0</v>
      </c>
      <c r="AJ129" s="55">
        <f t="shared" si="21"/>
        <v>0</v>
      </c>
    </row>
    <row r="130" spans="1:36" x14ac:dyDescent="0.2">
      <c r="A130" s="12">
        <v>123</v>
      </c>
      <c r="B130" s="20" t="s">
        <v>298</v>
      </c>
      <c r="C130" s="5" t="s">
        <v>92</v>
      </c>
      <c r="D130" s="5" t="s">
        <v>300</v>
      </c>
      <c r="F130" s="28">
        <v>732.16653559104964</v>
      </c>
      <c r="G130" s="28">
        <f t="shared" si="14"/>
        <v>17</v>
      </c>
      <c r="H130" s="28">
        <f t="shared" si="22"/>
        <v>732.16653559104964</v>
      </c>
      <c r="I130" s="60"/>
      <c r="J130" s="60"/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63">
        <v>93.327875562832389</v>
      </c>
      <c r="V130" s="63">
        <v>418.41726618705025</v>
      </c>
      <c r="W130" s="63">
        <v>220.421393841167</v>
      </c>
      <c r="X130" s="56">
        <v>0</v>
      </c>
      <c r="Y130" s="56">
        <v>0</v>
      </c>
      <c r="Z130" s="56">
        <v>0</v>
      </c>
      <c r="AA130" s="56">
        <v>0</v>
      </c>
      <c r="AB130" s="75"/>
      <c r="AC130" s="75"/>
      <c r="AD130" s="103">
        <f t="shared" si="15"/>
        <v>0</v>
      </c>
      <c r="AE130" s="55">
        <f t="shared" si="16"/>
        <v>0</v>
      </c>
      <c r="AF130" s="55">
        <f t="shared" si="17"/>
        <v>0</v>
      </c>
      <c r="AG130" s="55">
        <f t="shared" si="18"/>
        <v>0</v>
      </c>
      <c r="AH130" s="55">
        <f t="shared" si="19"/>
        <v>0</v>
      </c>
      <c r="AI130" s="55">
        <f t="shared" si="20"/>
        <v>0</v>
      </c>
      <c r="AJ130" s="55">
        <f t="shared" si="21"/>
        <v>0</v>
      </c>
    </row>
    <row r="131" spans="1:36" x14ac:dyDescent="0.2">
      <c r="A131" s="12">
        <v>124</v>
      </c>
      <c r="B131" s="7" t="s">
        <v>267</v>
      </c>
      <c r="C131" t="s">
        <v>9</v>
      </c>
      <c r="D131" t="s">
        <v>247</v>
      </c>
      <c r="E131" s="6">
        <v>1985</v>
      </c>
      <c r="F131" s="28">
        <v>0</v>
      </c>
      <c r="G131" s="28">
        <f t="shared" si="14"/>
        <v>17</v>
      </c>
      <c r="H131" s="28">
        <f t="shared" si="22"/>
        <v>0</v>
      </c>
      <c r="I131" s="60"/>
      <c r="J131" s="60"/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63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6">
        <v>0</v>
      </c>
      <c r="AA131" s="56">
        <v>0</v>
      </c>
      <c r="AB131" s="75"/>
      <c r="AC131" s="75"/>
      <c r="AD131" s="103">
        <f t="shared" si="15"/>
        <v>0</v>
      </c>
      <c r="AE131" s="55">
        <f t="shared" si="16"/>
        <v>0</v>
      </c>
      <c r="AF131" s="55">
        <f t="shared" si="17"/>
        <v>0</v>
      </c>
      <c r="AG131" s="55">
        <f t="shared" si="18"/>
        <v>0</v>
      </c>
      <c r="AH131" s="55">
        <f t="shared" si="19"/>
        <v>0</v>
      </c>
      <c r="AI131" s="55">
        <f t="shared" si="20"/>
        <v>0</v>
      </c>
      <c r="AJ131" s="55">
        <f t="shared" si="21"/>
        <v>0</v>
      </c>
    </row>
    <row r="132" spans="1:36" x14ac:dyDescent="0.2">
      <c r="A132" s="12">
        <v>125</v>
      </c>
      <c r="B132" s="7" t="s">
        <v>319</v>
      </c>
      <c r="C132"/>
      <c r="D132"/>
      <c r="F132" s="28">
        <v>0</v>
      </c>
      <c r="G132" s="28">
        <f t="shared" si="14"/>
        <v>17</v>
      </c>
      <c r="H132" s="28">
        <f t="shared" si="22"/>
        <v>0</v>
      </c>
      <c r="I132" s="60"/>
      <c r="J132" s="60"/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  <c r="Y132" s="56">
        <v>0</v>
      </c>
      <c r="Z132" s="56">
        <v>0</v>
      </c>
      <c r="AA132" s="8">
        <v>0</v>
      </c>
      <c r="AB132" s="75"/>
      <c r="AC132" s="75"/>
      <c r="AD132" s="103">
        <f t="shared" si="15"/>
        <v>0</v>
      </c>
      <c r="AE132" s="55">
        <f t="shared" si="16"/>
        <v>0</v>
      </c>
      <c r="AF132" s="55">
        <f t="shared" si="17"/>
        <v>0</v>
      </c>
      <c r="AG132" s="55">
        <f t="shared" si="18"/>
        <v>0</v>
      </c>
      <c r="AH132" s="55">
        <f t="shared" si="19"/>
        <v>0</v>
      </c>
      <c r="AI132" s="55">
        <f t="shared" si="20"/>
        <v>0</v>
      </c>
      <c r="AJ132" s="55">
        <f t="shared" si="21"/>
        <v>0</v>
      </c>
    </row>
    <row r="133" spans="1:36" x14ac:dyDescent="0.2">
      <c r="A133" s="12">
        <v>126</v>
      </c>
      <c r="B133" s="20" t="s">
        <v>233</v>
      </c>
      <c r="C133" s="5" t="s">
        <v>9</v>
      </c>
      <c r="D133" s="5" t="s">
        <v>160</v>
      </c>
      <c r="E133" s="6">
        <v>1969</v>
      </c>
      <c r="F133" s="28">
        <v>1045.7620925318242</v>
      </c>
      <c r="G133" s="28">
        <f t="shared" si="14"/>
        <v>17</v>
      </c>
      <c r="H133" s="28">
        <f t="shared" si="22"/>
        <v>1045.7620925318242</v>
      </c>
      <c r="I133" s="60"/>
      <c r="J133" s="60"/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63">
        <v>443.22344322344304</v>
      </c>
      <c r="S133" s="63">
        <v>602.53864930838108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75"/>
      <c r="AC133" s="75"/>
      <c r="AD133" s="103">
        <f t="shared" si="15"/>
        <v>0</v>
      </c>
      <c r="AE133" s="55">
        <f t="shared" si="16"/>
        <v>0</v>
      </c>
      <c r="AF133" s="55">
        <f t="shared" si="17"/>
        <v>0</v>
      </c>
      <c r="AG133" s="55">
        <f t="shared" si="18"/>
        <v>0</v>
      </c>
      <c r="AH133" s="55">
        <f t="shared" si="19"/>
        <v>0</v>
      </c>
      <c r="AI133" s="55">
        <f t="shared" si="20"/>
        <v>0</v>
      </c>
      <c r="AJ133" s="55">
        <f t="shared" si="21"/>
        <v>0</v>
      </c>
    </row>
    <row r="134" spans="1:36" x14ac:dyDescent="0.2">
      <c r="A134" s="12">
        <v>127</v>
      </c>
      <c r="B134" s="20" t="s">
        <v>161</v>
      </c>
      <c r="C134" s="5" t="s">
        <v>9</v>
      </c>
      <c r="D134" s="5" t="s">
        <v>160</v>
      </c>
      <c r="E134" s="6">
        <v>1992</v>
      </c>
      <c r="F134" s="28">
        <v>917.34719128928498</v>
      </c>
      <c r="G134" s="28">
        <f t="shared" si="14"/>
        <v>17</v>
      </c>
      <c r="H134" s="28">
        <f t="shared" si="22"/>
        <v>917.34719128928498</v>
      </c>
      <c r="I134" s="60"/>
      <c r="J134" s="60"/>
      <c r="K134" s="56">
        <v>0</v>
      </c>
      <c r="L134" s="56">
        <v>0</v>
      </c>
      <c r="M134" s="56">
        <v>0</v>
      </c>
      <c r="N134" s="63">
        <v>917.34719128928498</v>
      </c>
      <c r="O134" s="56">
        <v>0</v>
      </c>
      <c r="P134" s="56">
        <v>0</v>
      </c>
      <c r="Q134" s="56">
        <v>0</v>
      </c>
      <c r="R134" s="59">
        <v>0</v>
      </c>
      <c r="S134" s="59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75"/>
      <c r="AC134" s="75"/>
      <c r="AD134" s="103">
        <f t="shared" si="15"/>
        <v>0</v>
      </c>
      <c r="AE134" s="55">
        <f t="shared" si="16"/>
        <v>0</v>
      </c>
      <c r="AF134" s="55">
        <f t="shared" si="17"/>
        <v>0</v>
      </c>
      <c r="AG134" s="55">
        <f t="shared" si="18"/>
        <v>0</v>
      </c>
      <c r="AH134" s="55">
        <f t="shared" si="19"/>
        <v>0</v>
      </c>
      <c r="AI134" s="55">
        <f t="shared" si="20"/>
        <v>0</v>
      </c>
      <c r="AJ134" s="55">
        <f t="shared" si="21"/>
        <v>0</v>
      </c>
    </row>
    <row r="135" spans="1:36" x14ac:dyDescent="0.2">
      <c r="A135" s="12">
        <v>128</v>
      </c>
      <c r="B135" s="7" t="s">
        <v>79</v>
      </c>
      <c r="C135" s="5" t="s">
        <v>9</v>
      </c>
      <c r="D135" s="5" t="s">
        <v>80</v>
      </c>
      <c r="E135" s="6">
        <v>1959</v>
      </c>
      <c r="F135" s="28">
        <v>3530.4199977486642</v>
      </c>
      <c r="G135" s="28">
        <f t="shared" si="14"/>
        <v>17</v>
      </c>
      <c r="H135" s="28">
        <f t="shared" si="22"/>
        <v>3530.4199977486642</v>
      </c>
      <c r="I135" s="60"/>
      <c r="J135" s="60"/>
      <c r="K135" s="63">
        <v>582.60869565217388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7">
        <v>0</v>
      </c>
      <c r="S135" s="57">
        <v>0</v>
      </c>
      <c r="T135" s="63">
        <v>542.09565534866738</v>
      </c>
      <c r="U135" s="63">
        <v>599.00653594771245</v>
      </c>
      <c r="V135" s="63">
        <v>575.75332866152758</v>
      </c>
      <c r="W135" s="63">
        <v>649.39662107803679</v>
      </c>
      <c r="X135" s="57">
        <v>0</v>
      </c>
      <c r="Y135" s="57">
        <v>0</v>
      </c>
      <c r="Z135" s="57">
        <v>0</v>
      </c>
      <c r="AA135" s="8">
        <v>581.55916106054622</v>
      </c>
      <c r="AB135" s="75"/>
      <c r="AC135" s="75"/>
      <c r="AD135" s="103">
        <f t="shared" si="15"/>
        <v>0</v>
      </c>
      <c r="AE135" s="55">
        <f t="shared" si="16"/>
        <v>0</v>
      </c>
      <c r="AF135" s="55">
        <f t="shared" si="17"/>
        <v>0</v>
      </c>
      <c r="AG135" s="55">
        <f t="shared" si="18"/>
        <v>0</v>
      </c>
      <c r="AH135" s="55">
        <f t="shared" si="19"/>
        <v>0</v>
      </c>
      <c r="AI135" s="55">
        <f t="shared" si="20"/>
        <v>0</v>
      </c>
      <c r="AJ135" s="55">
        <f t="shared" si="21"/>
        <v>0</v>
      </c>
    </row>
    <row r="136" spans="1:36" x14ac:dyDescent="0.2">
      <c r="A136" s="12">
        <v>129</v>
      </c>
      <c r="B136" s="7" t="s">
        <v>60</v>
      </c>
      <c r="C136" s="5" t="s">
        <v>9</v>
      </c>
      <c r="D136" s="5" t="s">
        <v>61</v>
      </c>
      <c r="E136" s="6">
        <v>1997</v>
      </c>
      <c r="F136" s="28">
        <v>714.06649616368304</v>
      </c>
      <c r="G136" s="28">
        <f t="shared" si="14"/>
        <v>17</v>
      </c>
      <c r="H136" s="28">
        <f t="shared" ref="H136:H159" si="23">F136-AD136</f>
        <v>714.06649616368304</v>
      </c>
      <c r="I136" s="60"/>
      <c r="J136" s="60"/>
      <c r="K136" s="63">
        <v>714.06649616368304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75"/>
      <c r="AC136" s="75"/>
      <c r="AD136" s="103">
        <f t="shared" si="15"/>
        <v>0</v>
      </c>
      <c r="AE136" s="55">
        <f t="shared" si="16"/>
        <v>0</v>
      </c>
      <c r="AF136" s="55">
        <f t="shared" si="17"/>
        <v>0</v>
      </c>
      <c r="AG136" s="55">
        <f t="shared" si="18"/>
        <v>0</v>
      </c>
      <c r="AH136" s="55">
        <f t="shared" si="19"/>
        <v>0</v>
      </c>
      <c r="AI136" s="55">
        <f t="shared" si="20"/>
        <v>0</v>
      </c>
      <c r="AJ136" s="55">
        <f t="shared" si="21"/>
        <v>0</v>
      </c>
    </row>
    <row r="137" spans="1:36" x14ac:dyDescent="0.2">
      <c r="A137" s="12">
        <v>130</v>
      </c>
      <c r="B137" s="7" t="s">
        <v>62</v>
      </c>
      <c r="C137" s="5" t="s">
        <v>9</v>
      </c>
      <c r="D137" s="5" t="s">
        <v>61</v>
      </c>
      <c r="E137" s="6">
        <v>1960</v>
      </c>
      <c r="F137" s="28">
        <v>0</v>
      </c>
      <c r="G137" s="28">
        <f t="shared" ref="G137:G159" si="24">COUNTA(K137,L137,M137,N137,O137,P137,Q137,R137,S137,T137,U137,V137,W137,X137,Y137,Z137,AA137,AB137,AC137)</f>
        <v>17</v>
      </c>
      <c r="H137" s="28">
        <f t="shared" si="23"/>
        <v>0</v>
      </c>
      <c r="I137" s="60"/>
      <c r="J137" s="60"/>
      <c r="K137" s="63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  <c r="Y137" s="56">
        <v>0</v>
      </c>
      <c r="Z137" s="56">
        <v>0</v>
      </c>
      <c r="AA137" s="56">
        <v>0</v>
      </c>
      <c r="AB137" s="75"/>
      <c r="AC137" s="75"/>
      <c r="AD137" s="103">
        <f t="shared" ref="AD137:AD153" si="25">SUM(AE137:AJ137)</f>
        <v>0</v>
      </c>
      <c r="AE137" s="55">
        <f t="shared" ref="AE137:AE152" si="26">SMALL(K137:AC137,1)</f>
        <v>0</v>
      </c>
      <c r="AF137" s="55">
        <f t="shared" ref="AF137:AF152" si="27">SMALL(K137:AC137,2)</f>
        <v>0</v>
      </c>
      <c r="AG137" s="55">
        <f t="shared" ref="AG137:AG152" si="28">SMALL(K137:AC137,3)</f>
        <v>0</v>
      </c>
      <c r="AH137" s="55">
        <f t="shared" ref="AH137:AH152" si="29">SMALL(K137:AC137,4)</f>
        <v>0</v>
      </c>
      <c r="AI137" s="55">
        <f t="shared" ref="AI137:AI152" si="30">SMALL(K137:AC137,5)</f>
        <v>0</v>
      </c>
      <c r="AJ137" s="55">
        <f t="shared" ref="AJ137:AJ152" si="31">SMALL(K137:AC137,6)</f>
        <v>0</v>
      </c>
    </row>
    <row r="138" spans="1:36" x14ac:dyDescent="0.2">
      <c r="A138" s="12">
        <v>131</v>
      </c>
      <c r="B138" s="7" t="s">
        <v>332</v>
      </c>
      <c r="F138" s="28">
        <v>814.50064710957713</v>
      </c>
      <c r="G138" s="28">
        <f t="shared" si="24"/>
        <v>17</v>
      </c>
      <c r="H138" s="28">
        <f t="shared" si="23"/>
        <v>814.50064710957713</v>
      </c>
      <c r="I138" s="60"/>
      <c r="J138" s="60"/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8">
        <v>814.50064710957713</v>
      </c>
      <c r="AB138" s="75"/>
      <c r="AC138" s="75"/>
      <c r="AD138" s="103">
        <f t="shared" si="25"/>
        <v>0</v>
      </c>
      <c r="AE138" s="55">
        <f t="shared" si="26"/>
        <v>0</v>
      </c>
      <c r="AF138" s="55">
        <f t="shared" si="27"/>
        <v>0</v>
      </c>
      <c r="AG138" s="55">
        <f t="shared" si="28"/>
        <v>0</v>
      </c>
      <c r="AH138" s="55">
        <f t="shared" si="29"/>
        <v>0</v>
      </c>
      <c r="AI138" s="55">
        <f t="shared" si="30"/>
        <v>0</v>
      </c>
      <c r="AJ138" s="55">
        <f t="shared" si="31"/>
        <v>0</v>
      </c>
    </row>
    <row r="139" spans="1:36" x14ac:dyDescent="0.2">
      <c r="A139" s="12">
        <v>132</v>
      </c>
      <c r="B139" s="20" t="s">
        <v>209</v>
      </c>
      <c r="C139" s="5" t="s">
        <v>9</v>
      </c>
      <c r="D139" s="5" t="s">
        <v>189</v>
      </c>
      <c r="E139" s="6">
        <v>2003</v>
      </c>
      <c r="F139" s="28">
        <v>1169.536443792595</v>
      </c>
      <c r="G139" s="28">
        <f t="shared" si="24"/>
        <v>17</v>
      </c>
      <c r="H139" s="28">
        <f t="shared" si="23"/>
        <v>1169.536443792595</v>
      </c>
      <c r="I139" s="60"/>
      <c r="J139" s="60"/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63">
        <v>387.7858176555718</v>
      </c>
      <c r="S139" s="63">
        <v>399.49135300101722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8">
        <v>382.25927313600602</v>
      </c>
      <c r="AB139" s="75"/>
      <c r="AC139" s="75"/>
      <c r="AD139" s="103">
        <f t="shared" si="25"/>
        <v>0</v>
      </c>
      <c r="AE139" s="55">
        <f t="shared" si="26"/>
        <v>0</v>
      </c>
      <c r="AF139" s="55">
        <f t="shared" si="27"/>
        <v>0</v>
      </c>
      <c r="AG139" s="55">
        <f t="shared" si="28"/>
        <v>0</v>
      </c>
      <c r="AH139" s="55">
        <f t="shared" si="29"/>
        <v>0</v>
      </c>
      <c r="AI139" s="55">
        <f t="shared" si="30"/>
        <v>0</v>
      </c>
      <c r="AJ139" s="55">
        <f t="shared" si="31"/>
        <v>0</v>
      </c>
    </row>
    <row r="140" spans="1:36" x14ac:dyDescent="0.2">
      <c r="A140" s="12">
        <v>133</v>
      </c>
      <c r="B140" s="20" t="s">
        <v>210</v>
      </c>
      <c r="C140" s="5" t="s">
        <v>9</v>
      </c>
      <c r="D140" s="5" t="s">
        <v>212</v>
      </c>
      <c r="E140" s="6">
        <v>2002</v>
      </c>
      <c r="F140" s="28">
        <v>960.80273415390229</v>
      </c>
      <c r="G140" s="28">
        <f t="shared" si="24"/>
        <v>17</v>
      </c>
      <c r="H140" s="28">
        <f t="shared" si="23"/>
        <v>960.80273415390229</v>
      </c>
      <c r="I140" s="60"/>
      <c r="J140" s="60"/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63">
        <v>0</v>
      </c>
      <c r="S140" s="63">
        <v>412.08036622583927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8">
        <v>548.72236792806302</v>
      </c>
      <c r="AB140" s="75"/>
      <c r="AC140" s="75"/>
      <c r="AD140" s="103">
        <f t="shared" si="25"/>
        <v>0</v>
      </c>
      <c r="AE140" s="55">
        <f t="shared" si="26"/>
        <v>0</v>
      </c>
      <c r="AF140" s="55">
        <f t="shared" si="27"/>
        <v>0</v>
      </c>
      <c r="AG140" s="55">
        <f t="shared" si="28"/>
        <v>0</v>
      </c>
      <c r="AH140" s="55">
        <f t="shared" si="29"/>
        <v>0</v>
      </c>
      <c r="AI140" s="55">
        <f t="shared" si="30"/>
        <v>0</v>
      </c>
      <c r="AJ140" s="55">
        <f t="shared" si="31"/>
        <v>0</v>
      </c>
    </row>
    <row r="141" spans="1:36" x14ac:dyDescent="0.2">
      <c r="A141" s="12">
        <v>134</v>
      </c>
      <c r="B141" s="20" t="s">
        <v>229</v>
      </c>
      <c r="C141" s="5" t="s">
        <v>9</v>
      </c>
      <c r="D141" s="5" t="s">
        <v>212</v>
      </c>
      <c r="E141" s="6">
        <v>1970</v>
      </c>
      <c r="F141" s="28">
        <v>403.46764346764343</v>
      </c>
      <c r="G141" s="28">
        <f t="shared" si="24"/>
        <v>17</v>
      </c>
      <c r="H141" s="28">
        <f t="shared" si="23"/>
        <v>403.46764346764343</v>
      </c>
      <c r="I141" s="60"/>
      <c r="J141" s="60"/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63">
        <v>403.46764346764343</v>
      </c>
      <c r="S141" s="63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75"/>
      <c r="AC141" s="75"/>
      <c r="AD141" s="103">
        <f t="shared" si="25"/>
        <v>0</v>
      </c>
      <c r="AE141" s="55">
        <f t="shared" si="26"/>
        <v>0</v>
      </c>
      <c r="AF141" s="55">
        <f t="shared" si="27"/>
        <v>0</v>
      </c>
      <c r="AG141" s="55">
        <f t="shared" si="28"/>
        <v>0</v>
      </c>
      <c r="AH141" s="55">
        <f t="shared" si="29"/>
        <v>0</v>
      </c>
      <c r="AI141" s="55">
        <f t="shared" si="30"/>
        <v>0</v>
      </c>
      <c r="AJ141" s="55">
        <f t="shared" si="31"/>
        <v>0</v>
      </c>
    </row>
    <row r="142" spans="1:36" x14ac:dyDescent="0.2">
      <c r="A142" s="12">
        <v>135</v>
      </c>
      <c r="B142" s="7" t="s">
        <v>268</v>
      </c>
      <c r="C142" t="s">
        <v>9</v>
      </c>
      <c r="D142" t="s">
        <v>212</v>
      </c>
      <c r="E142" s="6">
        <v>1977</v>
      </c>
      <c r="F142" s="28">
        <v>697.88140877184992</v>
      </c>
      <c r="G142" s="28">
        <f t="shared" si="24"/>
        <v>17</v>
      </c>
      <c r="H142" s="28">
        <f t="shared" si="23"/>
        <v>697.88140877184992</v>
      </c>
      <c r="I142" s="60"/>
      <c r="J142" s="60"/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63">
        <v>80.132450331125995</v>
      </c>
      <c r="S142" s="63">
        <v>324.34747145187629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8">
        <v>293.40148698884764</v>
      </c>
      <c r="AB142" s="75"/>
      <c r="AC142" s="75"/>
      <c r="AD142" s="103">
        <f t="shared" si="25"/>
        <v>0</v>
      </c>
      <c r="AE142" s="55">
        <f t="shared" si="26"/>
        <v>0</v>
      </c>
      <c r="AF142" s="55">
        <f t="shared" si="27"/>
        <v>0</v>
      </c>
      <c r="AG142" s="55">
        <f t="shared" si="28"/>
        <v>0</v>
      </c>
      <c r="AH142" s="55">
        <f t="shared" si="29"/>
        <v>0</v>
      </c>
      <c r="AI142" s="55">
        <f t="shared" si="30"/>
        <v>0</v>
      </c>
      <c r="AJ142" s="55">
        <f t="shared" si="31"/>
        <v>0</v>
      </c>
    </row>
    <row r="143" spans="1:36" x14ac:dyDescent="0.2">
      <c r="A143" s="12">
        <v>136</v>
      </c>
      <c r="B143" s="20" t="s">
        <v>278</v>
      </c>
      <c r="C143" s="5" t="s">
        <v>9</v>
      </c>
      <c r="D143" s="5" t="s">
        <v>66</v>
      </c>
      <c r="E143" s="50"/>
      <c r="F143" s="28">
        <v>0</v>
      </c>
      <c r="G143" s="28">
        <f t="shared" si="24"/>
        <v>17</v>
      </c>
      <c r="H143" s="28">
        <f t="shared" si="23"/>
        <v>0</v>
      </c>
      <c r="I143" s="60"/>
      <c r="J143" s="60"/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63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75"/>
      <c r="AC143" s="75"/>
      <c r="AD143" s="103">
        <f t="shared" si="25"/>
        <v>0</v>
      </c>
      <c r="AE143" s="55">
        <f t="shared" si="26"/>
        <v>0</v>
      </c>
      <c r="AF143" s="55">
        <f t="shared" si="27"/>
        <v>0</v>
      </c>
      <c r="AG143" s="55">
        <f t="shared" si="28"/>
        <v>0</v>
      </c>
      <c r="AH143" s="55">
        <f t="shared" si="29"/>
        <v>0</v>
      </c>
      <c r="AI143" s="55">
        <f t="shared" si="30"/>
        <v>0</v>
      </c>
      <c r="AJ143" s="55">
        <f t="shared" si="31"/>
        <v>0</v>
      </c>
    </row>
    <row r="144" spans="1:36" x14ac:dyDescent="0.2">
      <c r="A144" s="12">
        <v>137</v>
      </c>
      <c r="B144" s="7" t="s">
        <v>29</v>
      </c>
      <c r="C144" s="5" t="s">
        <v>9</v>
      </c>
      <c r="D144" s="5" t="s">
        <v>30</v>
      </c>
      <c r="E144" s="50">
        <v>1974</v>
      </c>
      <c r="F144" s="28">
        <v>4018.7986670800824</v>
      </c>
      <c r="G144" s="28">
        <f t="shared" si="24"/>
        <v>17</v>
      </c>
      <c r="H144" s="28">
        <f t="shared" si="23"/>
        <v>4018.7986670800824</v>
      </c>
      <c r="I144" s="60"/>
      <c r="J144" s="60"/>
      <c r="K144" s="63">
        <v>844.7844228094574</v>
      </c>
      <c r="L144" s="63">
        <v>0</v>
      </c>
      <c r="M144" s="63">
        <v>0</v>
      </c>
      <c r="N144" s="63">
        <v>682.36406619385355</v>
      </c>
      <c r="O144" s="59">
        <v>0</v>
      </c>
      <c r="P144" s="59">
        <v>0</v>
      </c>
      <c r="Q144" s="59">
        <v>0</v>
      </c>
      <c r="R144" s="63">
        <v>880</v>
      </c>
      <c r="S144" s="63">
        <v>880</v>
      </c>
      <c r="T144" s="58">
        <v>0</v>
      </c>
      <c r="U144" s="58">
        <v>0</v>
      </c>
      <c r="V144" s="58">
        <v>0</v>
      </c>
      <c r="W144" s="58">
        <v>0</v>
      </c>
      <c r="X144" s="57">
        <v>0</v>
      </c>
      <c r="Y144" s="57">
        <v>0</v>
      </c>
      <c r="Z144" s="57">
        <v>0</v>
      </c>
      <c r="AA144" s="8">
        <v>731.65017807677111</v>
      </c>
      <c r="AB144" s="75"/>
      <c r="AC144" s="75"/>
      <c r="AD144" s="103">
        <f t="shared" si="25"/>
        <v>0</v>
      </c>
      <c r="AE144" s="55">
        <f t="shared" si="26"/>
        <v>0</v>
      </c>
      <c r="AF144" s="55">
        <f t="shared" si="27"/>
        <v>0</v>
      </c>
      <c r="AG144" s="55">
        <f t="shared" si="28"/>
        <v>0</v>
      </c>
      <c r="AH144" s="55">
        <f t="shared" si="29"/>
        <v>0</v>
      </c>
      <c r="AI144" s="55">
        <f t="shared" si="30"/>
        <v>0</v>
      </c>
      <c r="AJ144" s="55">
        <f t="shared" si="31"/>
        <v>0</v>
      </c>
    </row>
    <row r="145" spans="1:36" x14ac:dyDescent="0.2">
      <c r="A145" s="12">
        <v>138</v>
      </c>
      <c r="B145" s="20" t="s">
        <v>230</v>
      </c>
      <c r="C145" s="5" t="s">
        <v>9</v>
      </c>
      <c r="D145" s="5" t="s">
        <v>232</v>
      </c>
      <c r="E145" s="50">
        <v>1969</v>
      </c>
      <c r="F145" s="28">
        <v>1378.6282860977735</v>
      </c>
      <c r="G145" s="28">
        <f t="shared" si="24"/>
        <v>17</v>
      </c>
      <c r="H145" s="28">
        <f t="shared" si="23"/>
        <v>1378.6282860977735</v>
      </c>
      <c r="I145" s="60"/>
      <c r="J145" s="60"/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0</v>
      </c>
      <c r="R145" s="63">
        <v>668.32722832722834</v>
      </c>
      <c r="S145" s="63">
        <v>710.30105777054507</v>
      </c>
      <c r="T145" s="56">
        <v>0</v>
      </c>
      <c r="U145" s="56">
        <v>0</v>
      </c>
      <c r="V145" s="56">
        <v>0</v>
      </c>
      <c r="W145" s="56">
        <v>0</v>
      </c>
      <c r="X145" s="56">
        <v>0</v>
      </c>
      <c r="Y145" s="56">
        <v>0</v>
      </c>
      <c r="Z145" s="56">
        <v>0</v>
      </c>
      <c r="AA145" s="56">
        <v>0</v>
      </c>
      <c r="AB145" s="75"/>
      <c r="AC145" s="75"/>
      <c r="AD145" s="103">
        <f t="shared" si="25"/>
        <v>0</v>
      </c>
      <c r="AE145" s="55">
        <f t="shared" si="26"/>
        <v>0</v>
      </c>
      <c r="AF145" s="55">
        <f t="shared" si="27"/>
        <v>0</v>
      </c>
      <c r="AG145" s="55">
        <f t="shared" si="28"/>
        <v>0</v>
      </c>
      <c r="AH145" s="55">
        <f t="shared" si="29"/>
        <v>0</v>
      </c>
      <c r="AI145" s="55">
        <f t="shared" si="30"/>
        <v>0</v>
      </c>
      <c r="AJ145" s="55">
        <f t="shared" si="31"/>
        <v>0</v>
      </c>
    </row>
    <row r="146" spans="1:36" x14ac:dyDescent="0.2">
      <c r="A146" s="12">
        <v>139</v>
      </c>
      <c r="B146" s="20" t="s">
        <v>211</v>
      </c>
      <c r="C146" s="5" t="s">
        <v>9</v>
      </c>
      <c r="D146" s="5" t="s">
        <v>66</v>
      </c>
      <c r="E146" s="50"/>
      <c r="F146" s="28">
        <v>0</v>
      </c>
      <c r="G146" s="28">
        <f t="shared" si="24"/>
        <v>17</v>
      </c>
      <c r="H146" s="28">
        <f t="shared" si="23"/>
        <v>0</v>
      </c>
      <c r="I146" s="60"/>
      <c r="J146" s="60"/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6">
        <v>0</v>
      </c>
      <c r="R146" s="63">
        <v>0</v>
      </c>
      <c r="S146" s="56">
        <v>0</v>
      </c>
      <c r="T146" s="56">
        <v>0</v>
      </c>
      <c r="U146" s="56">
        <v>0</v>
      </c>
      <c r="V146" s="56">
        <v>0</v>
      </c>
      <c r="W146" s="56">
        <v>0</v>
      </c>
      <c r="X146" s="56">
        <v>0</v>
      </c>
      <c r="Y146" s="56">
        <v>0</v>
      </c>
      <c r="Z146" s="56">
        <v>0</v>
      </c>
      <c r="AA146" s="56">
        <v>0</v>
      </c>
      <c r="AB146" s="75"/>
      <c r="AC146" s="75"/>
      <c r="AD146" s="103">
        <f t="shared" si="25"/>
        <v>0</v>
      </c>
      <c r="AE146" s="55">
        <f t="shared" si="26"/>
        <v>0</v>
      </c>
      <c r="AF146" s="55">
        <f t="shared" si="27"/>
        <v>0</v>
      </c>
      <c r="AG146" s="55">
        <f t="shared" si="28"/>
        <v>0</v>
      </c>
      <c r="AH146" s="55">
        <f t="shared" si="29"/>
        <v>0</v>
      </c>
      <c r="AI146" s="55">
        <f t="shared" si="30"/>
        <v>0</v>
      </c>
      <c r="AJ146" s="55">
        <f t="shared" si="31"/>
        <v>0</v>
      </c>
    </row>
    <row r="147" spans="1:36" x14ac:dyDescent="0.2">
      <c r="A147" s="12">
        <v>140</v>
      </c>
      <c r="B147" s="20" t="s">
        <v>303</v>
      </c>
      <c r="C147" s="5" t="s">
        <v>9</v>
      </c>
      <c r="D147" s="5" t="s">
        <v>304</v>
      </c>
      <c r="E147" s="50"/>
      <c r="F147" s="28">
        <v>785.148524191668</v>
      </c>
      <c r="G147" s="28">
        <f t="shared" si="24"/>
        <v>17</v>
      </c>
      <c r="H147" s="28">
        <f t="shared" si="23"/>
        <v>785.148524191668</v>
      </c>
      <c r="I147" s="60"/>
      <c r="J147" s="60"/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0</v>
      </c>
      <c r="S147" s="56">
        <v>0</v>
      </c>
      <c r="T147" s="63">
        <v>61.365483608778192</v>
      </c>
      <c r="U147" s="63">
        <v>278.10007251631595</v>
      </c>
      <c r="V147" s="63">
        <v>159.64063579820325</v>
      </c>
      <c r="W147" s="63">
        <v>286.04233226837067</v>
      </c>
      <c r="X147" s="56">
        <v>0</v>
      </c>
      <c r="Y147" s="56">
        <v>0</v>
      </c>
      <c r="Z147" s="56">
        <v>0</v>
      </c>
      <c r="AA147" s="56">
        <v>0</v>
      </c>
      <c r="AB147" s="75"/>
      <c r="AC147" s="75"/>
      <c r="AD147" s="103">
        <f t="shared" si="25"/>
        <v>0</v>
      </c>
      <c r="AE147" s="55">
        <f t="shared" si="26"/>
        <v>0</v>
      </c>
      <c r="AF147" s="55">
        <f t="shared" si="27"/>
        <v>0</v>
      </c>
      <c r="AG147" s="55">
        <f t="shared" si="28"/>
        <v>0</v>
      </c>
      <c r="AH147" s="55">
        <f t="shared" si="29"/>
        <v>0</v>
      </c>
      <c r="AI147" s="55">
        <f t="shared" si="30"/>
        <v>0</v>
      </c>
      <c r="AJ147" s="55">
        <f t="shared" si="31"/>
        <v>0</v>
      </c>
    </row>
    <row r="148" spans="1:36" x14ac:dyDescent="0.2">
      <c r="A148" s="12">
        <v>141</v>
      </c>
      <c r="B148" s="7" t="s">
        <v>271</v>
      </c>
      <c r="C148" t="s">
        <v>9</v>
      </c>
      <c r="D148" t="s">
        <v>98</v>
      </c>
      <c r="E148" s="50">
        <v>1983</v>
      </c>
      <c r="F148" s="28">
        <v>1164.2254464526866</v>
      </c>
      <c r="G148" s="28">
        <f t="shared" si="24"/>
        <v>17</v>
      </c>
      <c r="H148" s="28">
        <f t="shared" si="23"/>
        <v>1164.2254464526866</v>
      </c>
      <c r="I148" s="60"/>
      <c r="J148" s="60"/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63">
        <v>496.68874172185434</v>
      </c>
      <c r="S148" s="63">
        <v>667.5367047308323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  <c r="Y148" s="56">
        <v>0</v>
      </c>
      <c r="Z148" s="56">
        <v>0</v>
      </c>
      <c r="AA148" s="56">
        <v>0</v>
      </c>
      <c r="AB148" s="75"/>
      <c r="AC148" s="75"/>
      <c r="AD148" s="103">
        <f t="shared" si="25"/>
        <v>0</v>
      </c>
      <c r="AE148" s="55">
        <f t="shared" si="26"/>
        <v>0</v>
      </c>
      <c r="AF148" s="55">
        <f t="shared" si="27"/>
        <v>0</v>
      </c>
      <c r="AG148" s="55">
        <f t="shared" si="28"/>
        <v>0</v>
      </c>
      <c r="AH148" s="55">
        <f t="shared" si="29"/>
        <v>0</v>
      </c>
      <c r="AI148" s="55">
        <f t="shared" si="30"/>
        <v>0</v>
      </c>
      <c r="AJ148" s="55">
        <f t="shared" si="31"/>
        <v>0</v>
      </c>
    </row>
    <row r="149" spans="1:36" x14ac:dyDescent="0.2">
      <c r="A149" s="12">
        <v>142</v>
      </c>
      <c r="B149" s="7" t="s">
        <v>272</v>
      </c>
      <c r="C149" t="s">
        <v>184</v>
      </c>
      <c r="D149" t="s">
        <v>273</v>
      </c>
      <c r="E149" s="50">
        <v>1978</v>
      </c>
      <c r="F149" s="28">
        <v>5901.5042197314215</v>
      </c>
      <c r="G149" s="28">
        <f t="shared" si="24"/>
        <v>17</v>
      </c>
      <c r="H149" s="28">
        <f t="shared" si="23"/>
        <v>5901.5042197314215</v>
      </c>
      <c r="I149" s="60"/>
      <c r="J149" s="60"/>
      <c r="K149" s="56">
        <v>0</v>
      </c>
      <c r="L149" s="56">
        <v>0</v>
      </c>
      <c r="M149" s="56">
        <v>0</v>
      </c>
      <c r="N149" s="56">
        <v>0</v>
      </c>
      <c r="O149" s="63">
        <v>860.73674752920044</v>
      </c>
      <c r="P149" s="63">
        <v>774.15029622700331</v>
      </c>
      <c r="Q149" s="62">
        <v>916.62386177912674</v>
      </c>
      <c r="R149" s="63">
        <v>765.56291390728472</v>
      </c>
      <c r="S149" s="63">
        <v>954.64926590538346</v>
      </c>
      <c r="T149" s="58">
        <v>0</v>
      </c>
      <c r="U149" s="58">
        <v>0</v>
      </c>
      <c r="V149" s="58">
        <v>0</v>
      </c>
      <c r="W149" s="58">
        <v>0</v>
      </c>
      <c r="X149" s="63">
        <v>944.02720283855706</v>
      </c>
      <c r="Y149" s="37">
        <v>685.75393154486585</v>
      </c>
      <c r="Z149" s="59">
        <v>0</v>
      </c>
      <c r="AA149" s="56">
        <v>0</v>
      </c>
      <c r="AB149" s="75"/>
      <c r="AC149" s="75"/>
      <c r="AD149" s="103">
        <f t="shared" si="25"/>
        <v>0</v>
      </c>
      <c r="AE149" s="55">
        <f t="shared" si="26"/>
        <v>0</v>
      </c>
      <c r="AF149" s="55">
        <f t="shared" si="27"/>
        <v>0</v>
      </c>
      <c r="AG149" s="55">
        <f t="shared" si="28"/>
        <v>0</v>
      </c>
      <c r="AH149" s="55">
        <f t="shared" si="29"/>
        <v>0</v>
      </c>
      <c r="AI149" s="55">
        <f t="shared" si="30"/>
        <v>0</v>
      </c>
      <c r="AJ149" s="55">
        <f t="shared" si="31"/>
        <v>0</v>
      </c>
    </row>
    <row r="150" spans="1:36" x14ac:dyDescent="0.2">
      <c r="A150" s="12">
        <v>143</v>
      </c>
      <c r="B150" s="7" t="s">
        <v>31</v>
      </c>
      <c r="C150" s="5" t="s">
        <v>9</v>
      </c>
      <c r="D150" s="5" t="s">
        <v>32</v>
      </c>
      <c r="E150" s="50">
        <v>1974</v>
      </c>
      <c r="F150" s="28">
        <v>3566.1504444360867</v>
      </c>
      <c r="G150" s="28">
        <f t="shared" si="24"/>
        <v>17</v>
      </c>
      <c r="H150" s="28">
        <f t="shared" si="23"/>
        <v>3566.1504444360867</v>
      </c>
      <c r="I150" s="60"/>
      <c r="J150" s="60"/>
      <c r="K150" s="63">
        <v>10</v>
      </c>
      <c r="L150" s="63">
        <v>0</v>
      </c>
      <c r="M150" s="63">
        <v>354.69026548672565</v>
      </c>
      <c r="N150" s="59">
        <v>0</v>
      </c>
      <c r="O150" s="63">
        <v>255.22788203753316</v>
      </c>
      <c r="P150" s="63">
        <v>274.64200068516629</v>
      </c>
      <c r="Q150" s="63">
        <v>519.82662538699697</v>
      </c>
      <c r="R150" s="59">
        <v>0</v>
      </c>
      <c r="S150" s="59">
        <v>0</v>
      </c>
      <c r="T150" s="63">
        <v>547.93720335888997</v>
      </c>
      <c r="U150" s="63">
        <v>0</v>
      </c>
      <c r="V150" s="63">
        <v>244.98948843728101</v>
      </c>
      <c r="W150" s="63">
        <v>561.86645213193879</v>
      </c>
      <c r="X150" s="63">
        <v>431.81467181467173</v>
      </c>
      <c r="Y150" s="63">
        <v>365.15585509688304</v>
      </c>
      <c r="Z150" s="63">
        <v>0</v>
      </c>
      <c r="AA150" s="56">
        <v>0</v>
      </c>
      <c r="AB150" s="75"/>
      <c r="AC150" s="75"/>
      <c r="AD150" s="103">
        <f t="shared" si="25"/>
        <v>0</v>
      </c>
      <c r="AE150" s="55">
        <f t="shared" si="26"/>
        <v>0</v>
      </c>
      <c r="AF150" s="55">
        <f t="shared" si="27"/>
        <v>0</v>
      </c>
      <c r="AG150" s="55">
        <f t="shared" si="28"/>
        <v>0</v>
      </c>
      <c r="AH150" s="55">
        <f t="shared" si="29"/>
        <v>0</v>
      </c>
      <c r="AI150" s="55">
        <f t="shared" si="30"/>
        <v>0</v>
      </c>
      <c r="AJ150" s="55">
        <f t="shared" si="31"/>
        <v>0</v>
      </c>
    </row>
    <row r="151" spans="1:36" x14ac:dyDescent="0.2">
      <c r="A151" s="12">
        <v>144</v>
      </c>
      <c r="B151" s="7" t="s">
        <v>320</v>
      </c>
      <c r="E151" s="50"/>
      <c r="F151" s="28">
        <v>718.76533438860326</v>
      </c>
      <c r="G151" s="28">
        <f t="shared" si="24"/>
        <v>17</v>
      </c>
      <c r="H151" s="28">
        <f t="shared" si="23"/>
        <v>718.76533438860326</v>
      </c>
      <c r="I151" s="60"/>
      <c r="J151" s="60"/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>
        <v>0</v>
      </c>
      <c r="AA151" s="8">
        <v>718.76533438860326</v>
      </c>
      <c r="AB151" s="75"/>
      <c r="AC151" s="75"/>
      <c r="AD151" s="103">
        <f t="shared" si="25"/>
        <v>0</v>
      </c>
      <c r="AE151" s="55">
        <f t="shared" si="26"/>
        <v>0</v>
      </c>
      <c r="AF151" s="55">
        <f t="shared" si="27"/>
        <v>0</v>
      </c>
      <c r="AG151" s="55">
        <f t="shared" si="28"/>
        <v>0</v>
      </c>
      <c r="AH151" s="55">
        <f t="shared" si="29"/>
        <v>0</v>
      </c>
      <c r="AI151" s="55">
        <f t="shared" si="30"/>
        <v>0</v>
      </c>
      <c r="AJ151" s="55">
        <f t="shared" si="31"/>
        <v>0</v>
      </c>
    </row>
    <row r="152" spans="1:36" x14ac:dyDescent="0.2">
      <c r="A152" s="12">
        <v>145</v>
      </c>
      <c r="B152" s="7" t="s">
        <v>274</v>
      </c>
      <c r="C152" t="s">
        <v>184</v>
      </c>
      <c r="D152" t="s">
        <v>275</v>
      </c>
      <c r="E152" s="50">
        <v>1971</v>
      </c>
      <c r="F152" s="28">
        <v>4392.8650387556336</v>
      </c>
      <c r="G152" s="28">
        <f t="shared" si="24"/>
        <v>17</v>
      </c>
      <c r="H152" s="28">
        <f t="shared" si="23"/>
        <v>4392.8650387556336</v>
      </c>
      <c r="I152" s="60"/>
      <c r="J152" s="60"/>
      <c r="K152" s="56">
        <v>0</v>
      </c>
      <c r="L152" s="56">
        <v>0</v>
      </c>
      <c r="M152" s="56">
        <v>0</v>
      </c>
      <c r="N152" s="56">
        <v>0</v>
      </c>
      <c r="O152" s="63">
        <v>844.56424079065619</v>
      </c>
      <c r="P152" s="63">
        <v>846.5232304334271</v>
      </c>
      <c r="Q152" s="62">
        <v>903.52556619192137</v>
      </c>
      <c r="R152" s="63">
        <v>892.05298013245056</v>
      </c>
      <c r="S152" s="63">
        <v>906.19902120717779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75"/>
      <c r="AC152" s="75"/>
      <c r="AD152" s="103">
        <f t="shared" si="25"/>
        <v>0</v>
      </c>
      <c r="AE152" s="55">
        <f t="shared" si="26"/>
        <v>0</v>
      </c>
      <c r="AF152" s="55">
        <f t="shared" si="27"/>
        <v>0</v>
      </c>
      <c r="AG152" s="55">
        <f t="shared" si="28"/>
        <v>0</v>
      </c>
      <c r="AH152" s="55">
        <f t="shared" si="29"/>
        <v>0</v>
      </c>
      <c r="AI152" s="55">
        <f t="shared" si="30"/>
        <v>0</v>
      </c>
      <c r="AJ152" s="55">
        <f t="shared" si="31"/>
        <v>0</v>
      </c>
    </row>
    <row r="153" spans="1:36" x14ac:dyDescent="0.2">
      <c r="A153" s="12">
        <v>146</v>
      </c>
      <c r="B153" s="7" t="s">
        <v>138</v>
      </c>
      <c r="C153" s="5" t="s">
        <v>128</v>
      </c>
      <c r="D153" s="5" t="s">
        <v>139</v>
      </c>
      <c r="F153" s="28">
        <v>3378.4838643440371</v>
      </c>
      <c r="G153" s="28">
        <f t="shared" si="24"/>
        <v>17</v>
      </c>
      <c r="H153" s="28">
        <f t="shared" si="23"/>
        <v>3378.4838643440371</v>
      </c>
      <c r="I153" s="77"/>
      <c r="J153" s="77"/>
      <c r="K153" s="59">
        <v>0</v>
      </c>
      <c r="L153" s="63">
        <v>360.47904191616772</v>
      </c>
      <c r="M153" s="63">
        <v>258.01623541349568</v>
      </c>
      <c r="N153" s="63">
        <v>603.22864690343408</v>
      </c>
      <c r="O153" s="59">
        <v>0</v>
      </c>
      <c r="P153" s="59">
        <v>0</v>
      </c>
      <c r="Q153" s="59">
        <v>0</v>
      </c>
      <c r="R153" s="63">
        <v>10</v>
      </c>
      <c r="S153" s="63">
        <v>501.22953558302703</v>
      </c>
      <c r="T153" s="63">
        <v>10</v>
      </c>
      <c r="U153" s="63">
        <v>715.55474981870918</v>
      </c>
      <c r="V153" s="63">
        <v>491.36143745680715</v>
      </c>
      <c r="W153" s="63">
        <v>428.61421725239614</v>
      </c>
      <c r="X153" s="58">
        <v>0</v>
      </c>
      <c r="Y153" s="58">
        <v>0</v>
      </c>
      <c r="Z153" s="58">
        <v>0</v>
      </c>
      <c r="AA153" s="79">
        <v>0</v>
      </c>
      <c r="AB153" s="75"/>
      <c r="AC153" s="75"/>
      <c r="AD153" s="103">
        <f t="shared" si="25"/>
        <v>0</v>
      </c>
      <c r="AE153" s="55">
        <f>SMALL(K153:AC153,1)</f>
        <v>0</v>
      </c>
      <c r="AF153" s="55">
        <f>SMALL(K153:AC153,2)</f>
        <v>0</v>
      </c>
      <c r="AG153" s="55">
        <f>SMALL(K153:AC153,3)</f>
        <v>0</v>
      </c>
      <c r="AH153" s="55">
        <f>SMALL(K153:AC153,4)</f>
        <v>0</v>
      </c>
      <c r="AI153" s="55">
        <f>SMALL(K153:AC153,5)</f>
        <v>0</v>
      </c>
      <c r="AJ153" s="55">
        <f>SMALL(K153:AC153,6)</f>
        <v>0</v>
      </c>
    </row>
    <row r="154" spans="1:36" x14ac:dyDescent="0.2">
      <c r="B154" s="7" t="s">
        <v>119</v>
      </c>
      <c r="C154" s="5" t="s">
        <v>9</v>
      </c>
      <c r="D154" s="5" t="s">
        <v>20</v>
      </c>
      <c r="E154" s="6">
        <v>1992</v>
      </c>
      <c r="F154" s="28">
        <v>9278.6823344393542</v>
      </c>
      <c r="G154" s="28">
        <f t="shared" si="24"/>
        <v>17</v>
      </c>
      <c r="H154" s="28">
        <f t="shared" si="23"/>
        <v>9278.6823344393542</v>
      </c>
      <c r="I154" s="77"/>
      <c r="J154" s="78"/>
      <c r="K154" s="56">
        <v>0</v>
      </c>
      <c r="L154" s="63">
        <v>961.62361623616243</v>
      </c>
      <c r="M154" s="63">
        <v>938.65498190131484</v>
      </c>
      <c r="N154" s="63">
        <v>853.5016085127445</v>
      </c>
      <c r="O154" s="63">
        <v>0</v>
      </c>
      <c r="P154" s="63">
        <v>896.60118490801381</v>
      </c>
      <c r="Q154" s="63">
        <v>1009.0824188652814</v>
      </c>
      <c r="R154" s="63">
        <v>884.76821192053001</v>
      </c>
      <c r="S154" s="63">
        <v>991.88417618270807</v>
      </c>
      <c r="T154" s="58">
        <v>0</v>
      </c>
      <c r="U154" s="63">
        <v>949.44740073679895</v>
      </c>
      <c r="V154" s="63">
        <v>0</v>
      </c>
      <c r="W154" s="63">
        <v>935.57536466774741</v>
      </c>
      <c r="X154" s="58">
        <v>0</v>
      </c>
      <c r="Y154" s="58">
        <v>0</v>
      </c>
      <c r="Z154" s="58">
        <v>0</v>
      </c>
      <c r="AA154" s="8">
        <v>857.54337050805464</v>
      </c>
      <c r="AB154" s="75"/>
      <c r="AC154" s="75"/>
    </row>
    <row r="155" spans="1:36" x14ac:dyDescent="0.2">
      <c r="B155" s="7" t="s">
        <v>149</v>
      </c>
      <c r="C155" s="5" t="s">
        <v>9</v>
      </c>
      <c r="D155" s="5" t="s">
        <v>16</v>
      </c>
      <c r="E155" s="6">
        <v>1969</v>
      </c>
      <c r="F155" s="28">
        <v>8104.0989797214888</v>
      </c>
      <c r="G155" s="28">
        <f t="shared" si="24"/>
        <v>17</v>
      </c>
      <c r="H155" s="28">
        <f t="shared" si="23"/>
        <v>8104.0989797214888</v>
      </c>
      <c r="I155" s="77"/>
      <c r="J155" s="78"/>
      <c r="K155" s="56">
        <v>0</v>
      </c>
      <c r="L155" s="63">
        <v>369.88110964332907</v>
      </c>
      <c r="M155" s="63">
        <v>627.78761061946898</v>
      </c>
      <c r="N155" s="63">
        <v>731.15839243498806</v>
      </c>
      <c r="O155" s="59">
        <v>0</v>
      </c>
      <c r="P155" s="59">
        <v>0</v>
      </c>
      <c r="Q155" s="59">
        <v>0</v>
      </c>
      <c r="R155" s="63">
        <v>429.79242979242986</v>
      </c>
      <c r="S155" s="63">
        <v>609.34092758340137</v>
      </c>
      <c r="T155" s="63">
        <v>800</v>
      </c>
      <c r="U155" s="63">
        <v>800</v>
      </c>
      <c r="V155" s="63">
        <v>791.59074982480706</v>
      </c>
      <c r="W155" s="63">
        <v>784.2316975060337</v>
      </c>
      <c r="X155" s="57">
        <v>0</v>
      </c>
      <c r="Y155" s="63">
        <v>769.94102780117953</v>
      </c>
      <c r="Z155" s="37">
        <v>692.32992173389528</v>
      </c>
      <c r="AA155" s="8">
        <v>698.04511278195491</v>
      </c>
      <c r="AB155" s="75"/>
      <c r="AC155" s="75"/>
    </row>
    <row r="156" spans="1:36" x14ac:dyDescent="0.2">
      <c r="B156" s="7" t="s">
        <v>328</v>
      </c>
      <c r="F156" s="28">
        <v>675.16177739430543</v>
      </c>
      <c r="G156" s="28">
        <f t="shared" si="24"/>
        <v>17</v>
      </c>
      <c r="H156" s="28">
        <f t="shared" si="23"/>
        <v>675.16177739430543</v>
      </c>
      <c r="I156" s="77"/>
      <c r="J156" s="78"/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8">
        <v>675.16177739430543</v>
      </c>
      <c r="AB156" s="75"/>
      <c r="AC156" s="75"/>
    </row>
    <row r="157" spans="1:36" x14ac:dyDescent="0.2">
      <c r="B157" s="7" t="s">
        <v>276</v>
      </c>
      <c r="C157" t="s">
        <v>184</v>
      </c>
      <c r="D157" t="s">
        <v>277</v>
      </c>
      <c r="E157" s="6">
        <v>1979</v>
      </c>
      <c r="F157" s="28">
        <v>9368.1749683036414</v>
      </c>
      <c r="G157" s="28">
        <f t="shared" si="24"/>
        <v>17</v>
      </c>
      <c r="H157" s="28">
        <f t="shared" si="23"/>
        <v>9368.1749683036414</v>
      </c>
      <c r="I157" s="77"/>
      <c r="J157" s="78"/>
      <c r="K157" s="56">
        <v>0</v>
      </c>
      <c r="L157" s="56">
        <v>0</v>
      </c>
      <c r="M157" s="56">
        <v>0</v>
      </c>
      <c r="N157" s="56">
        <v>0</v>
      </c>
      <c r="O157" s="63">
        <v>827.49326145552573</v>
      </c>
      <c r="P157" s="63">
        <v>846.5232304334271</v>
      </c>
      <c r="Q157" s="63">
        <v>932.54727994396455</v>
      </c>
      <c r="R157" s="63">
        <v>0</v>
      </c>
      <c r="S157" s="63">
        <v>960.92985318107685</v>
      </c>
      <c r="T157" s="58">
        <v>0</v>
      </c>
      <c r="U157" s="63">
        <v>920.58943921408104</v>
      </c>
      <c r="V157" s="63">
        <v>884.02877697841723</v>
      </c>
      <c r="W157" s="63">
        <v>901.94489465153981</v>
      </c>
      <c r="X157" s="63">
        <v>785.06800709639265</v>
      </c>
      <c r="Y157" s="63">
        <v>577.93709528214617</v>
      </c>
      <c r="Z157" s="63">
        <v>875.78475336322867</v>
      </c>
      <c r="AA157" s="8">
        <v>855.32837670384174</v>
      </c>
      <c r="AB157" s="75"/>
      <c r="AC157" s="75"/>
    </row>
    <row r="158" spans="1:36" x14ac:dyDescent="0.2">
      <c r="B158" s="7" t="s">
        <v>118</v>
      </c>
      <c r="C158" s="5" t="s">
        <v>9</v>
      </c>
      <c r="D158" s="5" t="s">
        <v>16</v>
      </c>
      <c r="E158" s="6">
        <v>1971</v>
      </c>
      <c r="F158" s="28">
        <v>8661.8929623857712</v>
      </c>
      <c r="G158" s="28">
        <f t="shared" si="24"/>
        <v>17</v>
      </c>
      <c r="H158" s="28">
        <f t="shared" si="23"/>
        <v>8661.8929623857712</v>
      </c>
      <c r="I158" s="77"/>
      <c r="J158" s="78"/>
      <c r="K158" s="56">
        <v>0</v>
      </c>
      <c r="L158" s="63">
        <v>685.60885608856097</v>
      </c>
      <c r="M158" s="63">
        <v>273.3854067441419</v>
      </c>
      <c r="N158" s="63">
        <v>880.72259341747099</v>
      </c>
      <c r="O158" s="63">
        <v>606.469002695418</v>
      </c>
      <c r="P158" s="63">
        <v>745.68132210788906</v>
      </c>
      <c r="Q158" s="63">
        <v>932.03362129348579</v>
      </c>
      <c r="R158" s="63">
        <v>845.03311258278143</v>
      </c>
      <c r="S158" s="63">
        <v>952.40619902120727</v>
      </c>
      <c r="T158" s="58">
        <v>0</v>
      </c>
      <c r="U158" s="63">
        <v>781.0069586573884</v>
      </c>
      <c r="V158" s="63">
        <v>779.28057553956842</v>
      </c>
      <c r="W158" s="63">
        <v>719.20583468395489</v>
      </c>
      <c r="X158" s="58">
        <v>0</v>
      </c>
      <c r="Y158" s="58">
        <v>0</v>
      </c>
      <c r="Z158" s="58">
        <v>0</v>
      </c>
      <c r="AA158" s="8">
        <v>461.05947955390377</v>
      </c>
      <c r="AB158" s="75"/>
      <c r="AC158" s="75"/>
    </row>
    <row r="159" spans="1:36" x14ac:dyDescent="0.2">
      <c r="B159" s="20" t="s">
        <v>317</v>
      </c>
      <c r="F159" s="39">
        <v>10</v>
      </c>
      <c r="G159" s="28">
        <f t="shared" si="24"/>
        <v>17</v>
      </c>
      <c r="H159" s="28">
        <f t="shared" si="23"/>
        <v>10</v>
      </c>
      <c r="I159" s="74"/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0</v>
      </c>
      <c r="X159" s="59">
        <v>0</v>
      </c>
      <c r="Y159" s="59">
        <v>0</v>
      </c>
      <c r="Z159" s="59">
        <v>0</v>
      </c>
      <c r="AA159" s="9">
        <v>10</v>
      </c>
      <c r="AB159" s="9"/>
      <c r="AC159" s="75"/>
    </row>
  </sheetData>
  <mergeCells count="6">
    <mergeCell ref="F2:F6"/>
    <mergeCell ref="B2:E6"/>
    <mergeCell ref="J2:J6"/>
    <mergeCell ref="G2:G6"/>
    <mergeCell ref="H2:H6"/>
    <mergeCell ref="I2:I6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372</vt:i4>
      </vt:variant>
    </vt:vector>
  </HeadingPairs>
  <TitlesOfParts>
    <vt:vector size="377" baseType="lpstr">
      <vt:lpstr>Varžybos</vt:lpstr>
      <vt:lpstr>Moterys</vt:lpstr>
      <vt:lpstr>Vyrai</vt:lpstr>
      <vt:lpstr>Moterys (skaiciavimams)</vt:lpstr>
      <vt:lpstr>Vyrai (skaiciavimams)</vt:lpstr>
      <vt:lpstr>Varz10NLM1</vt:lpstr>
      <vt:lpstr>Varz10NLM2</vt:lpstr>
      <vt:lpstr>Varz10NLM3</vt:lpstr>
      <vt:lpstr>Varz10NLM4</vt:lpstr>
      <vt:lpstr>Varz10NLV1</vt:lpstr>
      <vt:lpstr>Varz10NLV2</vt:lpstr>
      <vt:lpstr>Varz10NLV3</vt:lpstr>
      <vt:lpstr>Varz10NLV4</vt:lpstr>
      <vt:lpstr>Varz10NLV5</vt:lpstr>
      <vt:lpstr>Varz10TKM1</vt:lpstr>
      <vt:lpstr>Varz10TKM2</vt:lpstr>
      <vt:lpstr>Varz10TKM3</vt:lpstr>
      <vt:lpstr>Varz10TKM4</vt:lpstr>
      <vt:lpstr>Varz10TKV1</vt:lpstr>
      <vt:lpstr>Varz10TKV2</vt:lpstr>
      <vt:lpstr>Varz10TKV3</vt:lpstr>
      <vt:lpstr>Varz10TKV4</vt:lpstr>
      <vt:lpstr>Varz10TKV5</vt:lpstr>
      <vt:lpstr>Varz10VK</vt:lpstr>
      <vt:lpstr>Varz11NLM1</vt:lpstr>
      <vt:lpstr>Varz11NLM2</vt:lpstr>
      <vt:lpstr>Varz11NLM3</vt:lpstr>
      <vt:lpstr>Varz11NLV1</vt:lpstr>
      <vt:lpstr>Varz11NLV2</vt:lpstr>
      <vt:lpstr>Varz11NLV3</vt:lpstr>
      <vt:lpstr>Varz11NLV4</vt:lpstr>
      <vt:lpstr>Varz11NLV5</vt:lpstr>
      <vt:lpstr>Varz11TKM1</vt:lpstr>
      <vt:lpstr>Varz11TKM2</vt:lpstr>
      <vt:lpstr>Varz11TKM3</vt:lpstr>
      <vt:lpstr>Varz11TKV1</vt:lpstr>
      <vt:lpstr>Varz11TKV2</vt:lpstr>
      <vt:lpstr>Varz11TKV3</vt:lpstr>
      <vt:lpstr>Varz11TKV4</vt:lpstr>
      <vt:lpstr>Varz11TKV5</vt:lpstr>
      <vt:lpstr>Varz11VK</vt:lpstr>
      <vt:lpstr>Varz12NLM1</vt:lpstr>
      <vt:lpstr>Varz12NLM2</vt:lpstr>
      <vt:lpstr>Varz12NLM3</vt:lpstr>
      <vt:lpstr>Varz12NLV1</vt:lpstr>
      <vt:lpstr>Varz12NLV2</vt:lpstr>
      <vt:lpstr>Varz12NLV3</vt:lpstr>
      <vt:lpstr>Varz12NLV4</vt:lpstr>
      <vt:lpstr>Varz12NLV5</vt:lpstr>
      <vt:lpstr>Varz12TKM1</vt:lpstr>
      <vt:lpstr>Varz12TKM2</vt:lpstr>
      <vt:lpstr>Varz12TKM3</vt:lpstr>
      <vt:lpstr>Varz12TKV1</vt:lpstr>
      <vt:lpstr>Varz12TKV2</vt:lpstr>
      <vt:lpstr>Varz12TKV3</vt:lpstr>
      <vt:lpstr>Varz12TKV4</vt:lpstr>
      <vt:lpstr>Varz12TKV5</vt:lpstr>
      <vt:lpstr>Varz12VK</vt:lpstr>
      <vt:lpstr>Varz13NLM1</vt:lpstr>
      <vt:lpstr>Varz13NLM2</vt:lpstr>
      <vt:lpstr>Varz13NLV1</vt:lpstr>
      <vt:lpstr>Varz13NLV2</vt:lpstr>
      <vt:lpstr>Varz13NLV3</vt:lpstr>
      <vt:lpstr>Varz13NLV4</vt:lpstr>
      <vt:lpstr>Varz13NLV5</vt:lpstr>
      <vt:lpstr>Varz13TKM1</vt:lpstr>
      <vt:lpstr>Varz13TKM2</vt:lpstr>
      <vt:lpstr>Varz13TKV1</vt:lpstr>
      <vt:lpstr>Varz13TKV2</vt:lpstr>
      <vt:lpstr>Varz13TKV3</vt:lpstr>
      <vt:lpstr>Varz13TKV4</vt:lpstr>
      <vt:lpstr>Varz13TKV5</vt:lpstr>
      <vt:lpstr>Varz13VK</vt:lpstr>
      <vt:lpstr>Varz14NLM1</vt:lpstr>
      <vt:lpstr>Varz14NLM2</vt:lpstr>
      <vt:lpstr>Varz14NLM3</vt:lpstr>
      <vt:lpstr>Varz14NLV1</vt:lpstr>
      <vt:lpstr>Varz14NLV2</vt:lpstr>
      <vt:lpstr>Varz14NLV3</vt:lpstr>
      <vt:lpstr>Varz14TKM1</vt:lpstr>
      <vt:lpstr>Varz14TKM2</vt:lpstr>
      <vt:lpstr>Varz14TKM3</vt:lpstr>
      <vt:lpstr>Varz14TKV1</vt:lpstr>
      <vt:lpstr>Varz14TKV2</vt:lpstr>
      <vt:lpstr>Varz14TKV3</vt:lpstr>
      <vt:lpstr>Varz14VK</vt:lpstr>
      <vt:lpstr>Varz15NLM1</vt:lpstr>
      <vt:lpstr>Varz15NLM2</vt:lpstr>
      <vt:lpstr>Varz15NLM3</vt:lpstr>
      <vt:lpstr>Varz15NLV1</vt:lpstr>
      <vt:lpstr>Varz15NLV2</vt:lpstr>
      <vt:lpstr>Varz15NLV3</vt:lpstr>
      <vt:lpstr>Varz15TKM1</vt:lpstr>
      <vt:lpstr>Varz15TKM2</vt:lpstr>
      <vt:lpstr>Varz15TKM3</vt:lpstr>
      <vt:lpstr>Varz15TKV1</vt:lpstr>
      <vt:lpstr>Varz15TKV2</vt:lpstr>
      <vt:lpstr>Varz15TKV3</vt:lpstr>
      <vt:lpstr>Varz15VK</vt:lpstr>
      <vt:lpstr>Varz16NLM1</vt:lpstr>
      <vt:lpstr>Varz16NLM2</vt:lpstr>
      <vt:lpstr>Varz16NLM3</vt:lpstr>
      <vt:lpstr>Varz16NLV1</vt:lpstr>
      <vt:lpstr>Varz16NLV2</vt:lpstr>
      <vt:lpstr>Varz16NLV3</vt:lpstr>
      <vt:lpstr>Varz16TKM1</vt:lpstr>
      <vt:lpstr>Varz16TKM2</vt:lpstr>
      <vt:lpstr>Varz16TKM3</vt:lpstr>
      <vt:lpstr>Varz16TKV1</vt:lpstr>
      <vt:lpstr>Varz16TKV2</vt:lpstr>
      <vt:lpstr>Varz16TKV3</vt:lpstr>
      <vt:lpstr>Varz16VK</vt:lpstr>
      <vt:lpstr>Varz17NLM1</vt:lpstr>
      <vt:lpstr>Varz17NLM2</vt:lpstr>
      <vt:lpstr>Varz17NLM3</vt:lpstr>
      <vt:lpstr>Varz17NLV1</vt:lpstr>
      <vt:lpstr>Varz17NLV2</vt:lpstr>
      <vt:lpstr>Varz17NLV3</vt:lpstr>
      <vt:lpstr>Varz17TKM1</vt:lpstr>
      <vt:lpstr>Varz17TKM2</vt:lpstr>
      <vt:lpstr>Varz17TKM3</vt:lpstr>
      <vt:lpstr>Varz17TKM4</vt:lpstr>
      <vt:lpstr>Varz17TKV1</vt:lpstr>
      <vt:lpstr>Varz17TKV2</vt:lpstr>
      <vt:lpstr>Varz17TKV3</vt:lpstr>
      <vt:lpstr>Varz17VK</vt:lpstr>
      <vt:lpstr>Varz18NLM1</vt:lpstr>
      <vt:lpstr>Varz18NLM2</vt:lpstr>
      <vt:lpstr>Varz18NLM3</vt:lpstr>
      <vt:lpstr>Varz18NLV1</vt:lpstr>
      <vt:lpstr>Varz18NLV2</vt:lpstr>
      <vt:lpstr>Varz18NLV3</vt:lpstr>
      <vt:lpstr>Varz18NLV4</vt:lpstr>
      <vt:lpstr>Varz18TKM1</vt:lpstr>
      <vt:lpstr>Varz18TKM2</vt:lpstr>
      <vt:lpstr>Varz18TKM3</vt:lpstr>
      <vt:lpstr>Varz18TKM4</vt:lpstr>
      <vt:lpstr>Varz18TKV1</vt:lpstr>
      <vt:lpstr>Varz18TKV2</vt:lpstr>
      <vt:lpstr>Varz18TKV3</vt:lpstr>
      <vt:lpstr>Varz18TKV4</vt:lpstr>
      <vt:lpstr>Varz18VK</vt:lpstr>
      <vt:lpstr>Varz19NLM1</vt:lpstr>
      <vt:lpstr>Varz19NLM2</vt:lpstr>
      <vt:lpstr>Varz19NLM3</vt:lpstr>
      <vt:lpstr>Varz19NLV1</vt:lpstr>
      <vt:lpstr>Varz19NLV2</vt:lpstr>
      <vt:lpstr>Varz19NLV3</vt:lpstr>
      <vt:lpstr>Varz19NLV4</vt:lpstr>
      <vt:lpstr>Varz19TKM1</vt:lpstr>
      <vt:lpstr>Varz19TKM2</vt:lpstr>
      <vt:lpstr>Varz19TKM3</vt:lpstr>
      <vt:lpstr>Varz19TKV1</vt:lpstr>
      <vt:lpstr>Varz19TKV2</vt:lpstr>
      <vt:lpstr>Varz19TKV3</vt:lpstr>
      <vt:lpstr>Varz19TKV4</vt:lpstr>
      <vt:lpstr>Varz19VK</vt:lpstr>
      <vt:lpstr>Varz1NLM1</vt:lpstr>
      <vt:lpstr>Varz1NLM2</vt:lpstr>
      <vt:lpstr>Varz1NLV1</vt:lpstr>
      <vt:lpstr>Varz1NLV2</vt:lpstr>
      <vt:lpstr>Varz1NLV3</vt:lpstr>
      <vt:lpstr>Varz1TKM1</vt:lpstr>
      <vt:lpstr>Varz1TKM2</vt:lpstr>
      <vt:lpstr>Varz1TKV1</vt:lpstr>
      <vt:lpstr>Varz1TKV2</vt:lpstr>
      <vt:lpstr>Varz1TKV3</vt:lpstr>
      <vt:lpstr>Varz1VK</vt:lpstr>
      <vt:lpstr>Varz20NLM1</vt:lpstr>
      <vt:lpstr>Varz20NLM2</vt:lpstr>
      <vt:lpstr>Varz20NLV1</vt:lpstr>
      <vt:lpstr>Varz20NLV2</vt:lpstr>
      <vt:lpstr>Varz20NLV3</vt:lpstr>
      <vt:lpstr>Varz20TKM1</vt:lpstr>
      <vt:lpstr>Varz20TKM2</vt:lpstr>
      <vt:lpstr>Varz20TKV1</vt:lpstr>
      <vt:lpstr>Varz20TKV2</vt:lpstr>
      <vt:lpstr>Varz20TKV3</vt:lpstr>
      <vt:lpstr>Varz20VK</vt:lpstr>
      <vt:lpstr>Varz21NLM1</vt:lpstr>
      <vt:lpstr>Varz21NLM2</vt:lpstr>
      <vt:lpstr>Varz21NLM3</vt:lpstr>
      <vt:lpstr>Varz21NLV1</vt:lpstr>
      <vt:lpstr>Varz21NLV2</vt:lpstr>
      <vt:lpstr>Varz21NLV3</vt:lpstr>
      <vt:lpstr>Varz21NLV4</vt:lpstr>
      <vt:lpstr>Varz21TKM1</vt:lpstr>
      <vt:lpstr>Varz21TKM2</vt:lpstr>
      <vt:lpstr>Varz21TKM3</vt:lpstr>
      <vt:lpstr>Varz21TKV1</vt:lpstr>
      <vt:lpstr>Varz21TKV2</vt:lpstr>
      <vt:lpstr>Varz21TKV3</vt:lpstr>
      <vt:lpstr>Varz21TKV4</vt:lpstr>
      <vt:lpstr>Varz21VK</vt:lpstr>
      <vt:lpstr>Varz22NLM1</vt:lpstr>
      <vt:lpstr>Varz22NLM2</vt:lpstr>
      <vt:lpstr>Varz22NLM3</vt:lpstr>
      <vt:lpstr>Varz22NLV1</vt:lpstr>
      <vt:lpstr>Varz22NLV2</vt:lpstr>
      <vt:lpstr>Varz22NLV3</vt:lpstr>
      <vt:lpstr>Varz22NLV4</vt:lpstr>
      <vt:lpstr>Varz22TKM1</vt:lpstr>
      <vt:lpstr>Varz22TKM2</vt:lpstr>
      <vt:lpstr>Varz22TKM3</vt:lpstr>
      <vt:lpstr>Varz22TKV1</vt:lpstr>
      <vt:lpstr>Varz22TKV2</vt:lpstr>
      <vt:lpstr>Varz22TKV3</vt:lpstr>
      <vt:lpstr>Varz22TKV4</vt:lpstr>
      <vt:lpstr>Varz22VK</vt:lpstr>
      <vt:lpstr>Varz23NLM1</vt:lpstr>
      <vt:lpstr>Varz23NLM2</vt:lpstr>
      <vt:lpstr>Varz23NLV1</vt:lpstr>
      <vt:lpstr>Varz23NLV2</vt:lpstr>
      <vt:lpstr>Varz23NLV3</vt:lpstr>
      <vt:lpstr>Varz23TKM1</vt:lpstr>
      <vt:lpstr>Varz23TKM2</vt:lpstr>
      <vt:lpstr>Varz23TKV1</vt:lpstr>
      <vt:lpstr>Varz23TKV2</vt:lpstr>
      <vt:lpstr>Varz23TKV3</vt:lpstr>
      <vt:lpstr>Varz23VK</vt:lpstr>
      <vt:lpstr>Varz24NLM1</vt:lpstr>
      <vt:lpstr>Varz24NLM2</vt:lpstr>
      <vt:lpstr>Varz24NLV1</vt:lpstr>
      <vt:lpstr>Varz24NLV2</vt:lpstr>
      <vt:lpstr>Varz24NLV3</vt:lpstr>
      <vt:lpstr>Varz24TKM1</vt:lpstr>
      <vt:lpstr>Varz24TKM2</vt:lpstr>
      <vt:lpstr>Varz24TKV1</vt:lpstr>
      <vt:lpstr>Varz24TKV2</vt:lpstr>
      <vt:lpstr>Varz24TKV3</vt:lpstr>
      <vt:lpstr>Varz24VK</vt:lpstr>
      <vt:lpstr>Varz25NLM1</vt:lpstr>
      <vt:lpstr>Varz25NLM2</vt:lpstr>
      <vt:lpstr>Varz25NLV1</vt:lpstr>
      <vt:lpstr>Varz25NLV2</vt:lpstr>
      <vt:lpstr>Varz25NLV3</vt:lpstr>
      <vt:lpstr>Varz25TKM1</vt:lpstr>
      <vt:lpstr>Varz25TKM2</vt:lpstr>
      <vt:lpstr>Varz25TKV1</vt:lpstr>
      <vt:lpstr>Varz25TKV2</vt:lpstr>
      <vt:lpstr>Varz25TKV3</vt:lpstr>
      <vt:lpstr>Varz25VK</vt:lpstr>
      <vt:lpstr>Varz26NLM1</vt:lpstr>
      <vt:lpstr>Varz26NLM2</vt:lpstr>
      <vt:lpstr>Varz26NLV1</vt:lpstr>
      <vt:lpstr>Varz26NLV2</vt:lpstr>
      <vt:lpstr>Varz26NLV3</vt:lpstr>
      <vt:lpstr>Varz26TKM1</vt:lpstr>
      <vt:lpstr>Varz26TKM2</vt:lpstr>
      <vt:lpstr>Varz26TKV1</vt:lpstr>
      <vt:lpstr>Varz26TKV2</vt:lpstr>
      <vt:lpstr>Varz26TKV3</vt:lpstr>
      <vt:lpstr>Varz26VK</vt:lpstr>
      <vt:lpstr>Varz2NLM1</vt:lpstr>
      <vt:lpstr>Varz2NLM2</vt:lpstr>
      <vt:lpstr>Varz2NLV1</vt:lpstr>
      <vt:lpstr>Varz2NLV2</vt:lpstr>
      <vt:lpstr>Varz2NLV3</vt:lpstr>
      <vt:lpstr>Varz2TKM1</vt:lpstr>
      <vt:lpstr>Varz2TKM2</vt:lpstr>
      <vt:lpstr>Varz2TKV1</vt:lpstr>
      <vt:lpstr>Varz2TKV2</vt:lpstr>
      <vt:lpstr>Varz2TKV3</vt:lpstr>
      <vt:lpstr>Varz2VK</vt:lpstr>
      <vt:lpstr>Varz3NLM1</vt:lpstr>
      <vt:lpstr>Varz3NLM2</vt:lpstr>
      <vt:lpstr>Varz3NLM3</vt:lpstr>
      <vt:lpstr>Varz3NLM4</vt:lpstr>
      <vt:lpstr>Varz3NLV1</vt:lpstr>
      <vt:lpstr>Varz3NLV2</vt:lpstr>
      <vt:lpstr>Varz3NLV3</vt:lpstr>
      <vt:lpstr>Varz3NLV4</vt:lpstr>
      <vt:lpstr>Varz3TKM1</vt:lpstr>
      <vt:lpstr>Varz3TKM2</vt:lpstr>
      <vt:lpstr>Varz3TKV1</vt:lpstr>
      <vt:lpstr>Varz3TKV2</vt:lpstr>
      <vt:lpstr>Varz3TKV3</vt:lpstr>
      <vt:lpstr>Varz3TKV4</vt:lpstr>
      <vt:lpstr>Varz3VK</vt:lpstr>
      <vt:lpstr>Varz4NLM1</vt:lpstr>
      <vt:lpstr>Varz4NLM2</vt:lpstr>
      <vt:lpstr>Varz4NLV1</vt:lpstr>
      <vt:lpstr>Varz4NLV2</vt:lpstr>
      <vt:lpstr>Varz4NLV3</vt:lpstr>
      <vt:lpstr>Varz4NLV4</vt:lpstr>
      <vt:lpstr>Varz4TKM1</vt:lpstr>
      <vt:lpstr>Varz4TKM2</vt:lpstr>
      <vt:lpstr>Varz4TKV1</vt:lpstr>
      <vt:lpstr>Varz4TKV2</vt:lpstr>
      <vt:lpstr>Varz4TKV3</vt:lpstr>
      <vt:lpstr>Varz4TKV4</vt:lpstr>
      <vt:lpstr>Varz4VK</vt:lpstr>
      <vt:lpstr>Varz5NLM1</vt:lpstr>
      <vt:lpstr>Varz5NLM2</vt:lpstr>
      <vt:lpstr>Varz5NLM3</vt:lpstr>
      <vt:lpstr>Varz5NLV1</vt:lpstr>
      <vt:lpstr>Varz5NLV2</vt:lpstr>
      <vt:lpstr>Varz5NLV3</vt:lpstr>
      <vt:lpstr>Varz5NLV4</vt:lpstr>
      <vt:lpstr>Varz5TKM1</vt:lpstr>
      <vt:lpstr>Varz5TKM2</vt:lpstr>
      <vt:lpstr>Varz5TKM3</vt:lpstr>
      <vt:lpstr>Varz5TKV1</vt:lpstr>
      <vt:lpstr>Varz5TKV2</vt:lpstr>
      <vt:lpstr>Varz5TKV3</vt:lpstr>
      <vt:lpstr>Varz5TKV4</vt:lpstr>
      <vt:lpstr>Varz5VK</vt:lpstr>
      <vt:lpstr>Varz6NLM1</vt:lpstr>
      <vt:lpstr>Varz6NLM2</vt:lpstr>
      <vt:lpstr>Varz6NLM3</vt:lpstr>
      <vt:lpstr>Varz6NLV1</vt:lpstr>
      <vt:lpstr>Varz6NLV2</vt:lpstr>
      <vt:lpstr>Varz6NLV3</vt:lpstr>
      <vt:lpstr>Varz6NLV4</vt:lpstr>
      <vt:lpstr>Varz6TKM1</vt:lpstr>
      <vt:lpstr>Varz6TKM2</vt:lpstr>
      <vt:lpstr>Varz6TKM3</vt:lpstr>
      <vt:lpstr>Varz6TKV1</vt:lpstr>
      <vt:lpstr>Varz6TKV2</vt:lpstr>
      <vt:lpstr>Varz6TKV3</vt:lpstr>
      <vt:lpstr>Varz6TKV4</vt:lpstr>
      <vt:lpstr>Varz6VK</vt:lpstr>
      <vt:lpstr>Varz7NLM1</vt:lpstr>
      <vt:lpstr>Varz7NLM2</vt:lpstr>
      <vt:lpstr>Varz7NLM3</vt:lpstr>
      <vt:lpstr>Varz7NLV1</vt:lpstr>
      <vt:lpstr>Varz7NLV2</vt:lpstr>
      <vt:lpstr>Varz7NLV3</vt:lpstr>
      <vt:lpstr>Varz7NLV4</vt:lpstr>
      <vt:lpstr>Varz7TKM1</vt:lpstr>
      <vt:lpstr>Varz7TKM2</vt:lpstr>
      <vt:lpstr>Varz7TKM3</vt:lpstr>
      <vt:lpstr>Varz7TKV1</vt:lpstr>
      <vt:lpstr>Varz7TKV2</vt:lpstr>
      <vt:lpstr>Varz7TKV3</vt:lpstr>
      <vt:lpstr>Varz7TKV4</vt:lpstr>
      <vt:lpstr>Varz7VK</vt:lpstr>
      <vt:lpstr>Varz8NLM1</vt:lpstr>
      <vt:lpstr>Varz8NLM2</vt:lpstr>
      <vt:lpstr>Varz8NLM3</vt:lpstr>
      <vt:lpstr>Varz8NLM4</vt:lpstr>
      <vt:lpstr>Varz8NLV1</vt:lpstr>
      <vt:lpstr>Varz8NLV2</vt:lpstr>
      <vt:lpstr>Varz8NLV3</vt:lpstr>
      <vt:lpstr>Varz8NLV4</vt:lpstr>
      <vt:lpstr>Varz8NLV5</vt:lpstr>
      <vt:lpstr>Varz8NLV6</vt:lpstr>
      <vt:lpstr>Varz8TKM1</vt:lpstr>
      <vt:lpstr>Varz8TKM2</vt:lpstr>
      <vt:lpstr>Varz8TKM3</vt:lpstr>
      <vt:lpstr>Varz8TKM4</vt:lpstr>
      <vt:lpstr>Varz8TKV1</vt:lpstr>
      <vt:lpstr>Varz8TKV2</vt:lpstr>
      <vt:lpstr>Varz8TKV3</vt:lpstr>
      <vt:lpstr>Varz8TKV4</vt:lpstr>
      <vt:lpstr>Varz8TKV5</vt:lpstr>
      <vt:lpstr>Varz8TKV6</vt:lpstr>
      <vt:lpstr>Varz8VK</vt:lpstr>
      <vt:lpstr>Varz9NLM1</vt:lpstr>
      <vt:lpstr>Varz9NLM2</vt:lpstr>
      <vt:lpstr>Varz9NLM3</vt:lpstr>
      <vt:lpstr>Varz9NLM4</vt:lpstr>
      <vt:lpstr>Varz9NLV1</vt:lpstr>
      <vt:lpstr>Varz9NLV2</vt:lpstr>
      <vt:lpstr>Varz9NLV3</vt:lpstr>
      <vt:lpstr>Varz9NLV4</vt:lpstr>
      <vt:lpstr>Varz9NLV5</vt:lpstr>
      <vt:lpstr>Varz9TKM1</vt:lpstr>
      <vt:lpstr>Varz9TKM2</vt:lpstr>
      <vt:lpstr>Varz9TKM3</vt:lpstr>
      <vt:lpstr>Varz9TKV1</vt:lpstr>
      <vt:lpstr>Varz9TKV2</vt:lpstr>
      <vt:lpstr>Varz9TKV3</vt:lpstr>
      <vt:lpstr>Varz9TKV4</vt:lpstr>
      <vt:lpstr>varz9TKV5</vt:lpstr>
      <vt:lpstr>Varz9VK</vt:lpstr>
      <vt:lpstr>VVarz21TKM1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Vaida</cp:lastModifiedBy>
  <cp:lastPrinted>2015-07-14T10:35:53Z</cp:lastPrinted>
  <dcterms:created xsi:type="dcterms:W3CDTF">1996-10-14T23:33:28Z</dcterms:created>
  <dcterms:modified xsi:type="dcterms:W3CDTF">2018-09-16T20:48:55Z</dcterms:modified>
</cp:coreProperties>
</file>