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9540" tabRatio="720" activeTab="1"/>
  </bookViews>
  <sheets>
    <sheet name="Moterys WCup AUT" sheetId="1" r:id="rId1"/>
    <sheet name="Vyrai WCup AUT" sheetId="2" r:id="rId2"/>
    <sheet name="Vyrai WCup LTU (2)" sheetId="3" state="hidden" r:id="rId3"/>
    <sheet name="vilnius3d" sheetId="4" state="hidden" r:id="rId4"/>
    <sheet name="lc_sprintas" sheetId="5" state="hidden" r:id="rId5"/>
    <sheet name="lc_vidutine" sheetId="6" state="hidden" r:id="rId6"/>
  </sheets>
  <externalReferences>
    <externalReference r:id="rId9"/>
  </externalReferences>
  <definedNames>
    <definedName name="Varz1NLM1">'[1]Varžybos'!$K$4</definedName>
    <definedName name="Varz1NLM2">'[1]Varžybos'!$K$5</definedName>
    <definedName name="Varz1NLV1">'[1]Varžybos'!$H$3</definedName>
    <definedName name="Varz1NLV2">'[1]Varžybos'!$H$4</definedName>
    <definedName name="Varz1TKM1">'[1]Varžybos'!$J$4</definedName>
    <definedName name="Varz1TKM2">'[1]Varžybos'!$J$5</definedName>
    <definedName name="Varz1TKV1">'[1]Varžybos'!$G$3</definedName>
    <definedName name="Varz1TKV2">'[1]Varžybos'!$G$4</definedName>
    <definedName name="Varz1VK">'[1]Varžybos'!$C$3</definedName>
    <definedName name="Varz2NLM1">'[1]Varžybos'!$K$7</definedName>
    <definedName name="Varz2NLM2">'[1]Varžybos'!$K$8</definedName>
    <definedName name="Varz2NLM3">'[1]Varžybos'!$K$9</definedName>
    <definedName name="Varz2NLV1">'[1]Varžybos'!$H$6</definedName>
    <definedName name="Varz2NLV3">'[1]Varžybos'!$H$8</definedName>
    <definedName name="Varz2TKM1">'[1]Varžybos'!$J$7</definedName>
    <definedName name="Varz2TKM2">'[1]Varžybos'!$J$8</definedName>
    <definedName name="Varz2TKM3">'[1]Varžybos'!$J$9</definedName>
    <definedName name="Varz2TKV1">'[1]Varžybos'!$G$6</definedName>
    <definedName name="Varz2TKV3">'[1]Varžybos'!$G$8</definedName>
    <definedName name="Varz2VK">'[1]Varžybos'!$C$6</definedName>
    <definedName name="Varz3NLM1">'[1]Varžybos'!$K$11</definedName>
    <definedName name="Varz3NLM2">'[1]Varžybos'!$K$12</definedName>
    <definedName name="Varz3NLM3">'[1]Varžybos'!$K$13</definedName>
    <definedName name="Varz3NLV1">'[1]Varžybos'!$H$10</definedName>
    <definedName name="Varz3NLV3">'[1]Varžybos'!$H$12</definedName>
    <definedName name="Varz3TKM1">'[1]Varžybos'!$J$11</definedName>
    <definedName name="Varz3TKM2">'[1]Varžybos'!$J$12</definedName>
    <definedName name="Varz3TKM3">'[1]Varžybos'!$J$13</definedName>
    <definedName name="Varz3TKV1">'[1]Varžybos'!$G$10</definedName>
    <definedName name="Varz3TKV3">'[1]Varžybos'!$G$12</definedName>
    <definedName name="Varz3VK">'[1]Varžybos'!$C$10</definedName>
    <definedName name="Varz4NLM1">'[1]Varžybos'!$K$15</definedName>
    <definedName name="Varz4NLM2">'[1]Varžybos'!$K$16</definedName>
    <definedName name="Varz4NLM3">'[1]Varžybos'!$K$17</definedName>
    <definedName name="Varz4NLV1">'[1]Varžybos'!$H$14</definedName>
    <definedName name="Varz4NLV3">'[1]Varžybos'!$H$16</definedName>
    <definedName name="Varz4TKM1">'[1]Varžybos'!$J$15</definedName>
    <definedName name="Varz4TKM2">'[1]Varžybos'!$J$16</definedName>
    <definedName name="Varz4TKM3">'[1]Varžybos'!$J$17</definedName>
    <definedName name="Varz4TKV1">'[1]Varžybos'!$G$14</definedName>
    <definedName name="Varz4TKV3">'[1]Varžybos'!$G$16</definedName>
    <definedName name="Varz4VK">'[1]Varžybos'!$C$14</definedName>
  </definedNames>
  <calcPr fullCalcOnLoad="1"/>
</workbook>
</file>

<file path=xl/sharedStrings.xml><?xml version="1.0" encoding="utf-8"?>
<sst xmlns="http://schemas.openxmlformats.org/spreadsheetml/2006/main" count="749" uniqueCount="242">
  <si>
    <t>suma visų</t>
  </si>
  <si>
    <t>dsq</t>
  </si>
  <si>
    <t>dnf</t>
  </si>
  <si>
    <t>m20</t>
  </si>
  <si>
    <t>Chernykh Ksenia</t>
  </si>
  <si>
    <t>RUS</t>
  </si>
  <si>
    <t>Giant Russia</t>
  </si>
  <si>
    <t>51:06 (  1)</t>
  </si>
  <si>
    <t>Šimkonienė Asta</t>
  </si>
  <si>
    <t>LTU</t>
  </si>
  <si>
    <t>Raidas TSMK, Kaunas</t>
  </si>
  <si>
    <t>54:48 (  2)</t>
  </si>
  <si>
    <t>Arlauskienė Ramunė</t>
  </si>
  <si>
    <t>Būdakalnis, Ignalina</t>
  </si>
  <si>
    <t>55:41 (  4)</t>
  </si>
  <si>
    <t>Zaliauskaitė Algirda</t>
  </si>
  <si>
    <t>Perkūnas OK, Sietyno SM, Vilnius</t>
  </si>
  <si>
    <t>57:27 (  6)</t>
  </si>
  <si>
    <t>Paulauskienė Renata</t>
  </si>
  <si>
    <t>57:49 (  8)</t>
  </si>
  <si>
    <t>Reinartaitė Vaida</t>
  </si>
  <si>
    <t>Fortūna OK, Vilnius</t>
  </si>
  <si>
    <t>55:34 (  3)</t>
  </si>
  <si>
    <t>Kalugina Tatiana</t>
  </si>
  <si>
    <t>Nika, Krasnogorsk</t>
  </si>
  <si>
    <t>57:33 (  7)</t>
  </si>
  <si>
    <t>Rubaževičienė Giedrė</t>
  </si>
  <si>
    <t>1:03:22 (10)</t>
  </si>
  <si>
    <t>Dautartaitė Milda</t>
  </si>
  <si>
    <t>Neringos SM, Klaipėda</t>
  </si>
  <si>
    <t>1:09:36 (11)</t>
  </si>
  <si>
    <t>Mickevičiūtė Karolina</t>
  </si>
  <si>
    <t>dns</t>
  </si>
  <si>
    <t>1:02:09 (  9)</t>
  </si>
  <si>
    <t>Januškevičienė Asta</t>
  </si>
  <si>
    <t>1:15:03 (12)</t>
  </si>
  <si>
    <t>Puišienė Roma</t>
  </si>
  <si>
    <t>Orlova Svetlana</t>
  </si>
  <si>
    <t>BLR</t>
  </si>
  <si>
    <t>BSU, Minsk</t>
  </si>
  <si>
    <t>55:58 (  5)</t>
  </si>
  <si>
    <t>Hallik Margus</t>
  </si>
  <si>
    <t>EST</t>
  </si>
  <si>
    <t>Sakas, Minsk</t>
  </si>
  <si>
    <t>54:24 (  4)</t>
  </si>
  <si>
    <t>Kavaliauskas Regimantas</t>
  </si>
  <si>
    <t>Telšiai OK, Telšiai</t>
  </si>
  <si>
    <t>53:49 (  3)</t>
  </si>
  <si>
    <t>Andrašiūnas Petras</t>
  </si>
  <si>
    <t>Sakas, Šiauliai</t>
  </si>
  <si>
    <t>53:37 (  2)</t>
  </si>
  <si>
    <t>Platakis Audrius</t>
  </si>
  <si>
    <t>57:29 (  7)</t>
  </si>
  <si>
    <t>Juodišius Julius</t>
  </si>
  <si>
    <t>57:23 (  6)</t>
  </si>
  <si>
    <t>Korchagin Viktor</t>
  </si>
  <si>
    <t>54:31 (  5)</t>
  </si>
  <si>
    <t>Čelkys Donatas</t>
  </si>
  <si>
    <t>1:03:58 (11)</t>
  </si>
  <si>
    <t>Jurgaitis Vaidas</t>
  </si>
  <si>
    <t>1:05:02 (14)</t>
  </si>
  <si>
    <t>Čelkys Vykintas</t>
  </si>
  <si>
    <t>1:03:55 (10)</t>
  </si>
  <si>
    <t>Miliūnas Vytenis</t>
  </si>
  <si>
    <t>Neringos SM, Neringa</t>
  </si>
  <si>
    <t>1:08:46 (17)</t>
  </si>
  <si>
    <t>Pilybas Egidijus</t>
  </si>
  <si>
    <t>1:01:51 (  9)</t>
  </si>
  <si>
    <t>Žilinskas Tautvydas</t>
  </si>
  <si>
    <t>1:04:53 (13)</t>
  </si>
  <si>
    <t>Naryshkin Mihail</t>
  </si>
  <si>
    <t>Kamvol, Minsk</t>
  </si>
  <si>
    <t>1:10:01 (18)</t>
  </si>
  <si>
    <t>Karaša Darius</t>
  </si>
  <si>
    <t>Takas, Kaunas</t>
  </si>
  <si>
    <t>1:14:03 (21)</t>
  </si>
  <si>
    <t>Zetmanis Aivis</t>
  </si>
  <si>
    <t>LAT</t>
  </si>
  <si>
    <t>Azimuts OK, Smiltene</t>
  </si>
  <si>
    <t>1:11:47 (20)</t>
  </si>
  <si>
    <t>Shylak Aliaksei</t>
  </si>
  <si>
    <t>Orion KO, Minsk</t>
  </si>
  <si>
    <t>1:10:43 (19)</t>
  </si>
  <si>
    <t>Minchukov Aleksander</t>
  </si>
  <si>
    <t>1:08:22 (16)</t>
  </si>
  <si>
    <t>Tomashevskiy Eduard</t>
  </si>
  <si>
    <t>west mtbo, Kaliningrad</t>
  </si>
  <si>
    <t>1:27:43 (22)</t>
  </si>
  <si>
    <t>Mickus Donatas</t>
  </si>
  <si>
    <t>Zaliauskas Tautvydas</t>
  </si>
  <si>
    <t>53:34 (  1)</t>
  </si>
  <si>
    <t>Roose Riivo</t>
  </si>
  <si>
    <t>Tartu</t>
  </si>
  <si>
    <t>1:04:50 (12)</t>
  </si>
  <si>
    <t>Šulčys Nerijus</t>
  </si>
  <si>
    <t>Perkūnas OK, Vilnius</t>
  </si>
  <si>
    <t>1:06:00 (15)</t>
  </si>
  <si>
    <t>Vilkelis Simas</t>
  </si>
  <si>
    <t>Lėvuo, Panevėžys</t>
  </si>
  <si>
    <t>Žigilėjus Aidas</t>
  </si>
  <si>
    <t>1:00:58 (  8)</t>
  </si>
  <si>
    <t>Maišelis Jonas</t>
  </si>
  <si>
    <t>Jovaišas Kęstutis</t>
  </si>
  <si>
    <t>Dainava, Alytus</t>
  </si>
  <si>
    <t>WOMEN 21</t>
  </si>
  <si>
    <t>MEN 21</t>
  </si>
  <si>
    <t>Michnovič Viktorija</t>
  </si>
  <si>
    <t>51:24 (  2)</t>
  </si>
  <si>
    <t>Rubaževičiūtė Eglė</t>
  </si>
  <si>
    <t>Fortūna OK, Sietyno SM, Vilnius</t>
  </si>
  <si>
    <t>1:00:46 (  3)</t>
  </si>
  <si>
    <t>Jovaišienė Kira</t>
  </si>
  <si>
    <t>Dainava, Vilnius</t>
  </si>
  <si>
    <t>1:12:38 (  5)</t>
  </si>
  <si>
    <t>Amontaitė Agnė</t>
  </si>
  <si>
    <t>S-Sportas, Šiauliai</t>
  </si>
  <si>
    <t>1:10:51 (  4)</t>
  </si>
  <si>
    <t>Babrauskaitė Patricija</t>
  </si>
  <si>
    <t>47:43 (  1)</t>
  </si>
  <si>
    <t>WOMEN 20</t>
  </si>
  <si>
    <t>MEN 17</t>
  </si>
  <si>
    <t>Kalvaitis Nojus</t>
  </si>
  <si>
    <t>Būdakalnis, SM Gaja, Ignalina</t>
  </si>
  <si>
    <t>48:26 (  1)</t>
  </si>
  <si>
    <t>Šinkevičius Dovydas</t>
  </si>
  <si>
    <t>Panevėžio KKSC, Panevėžys</t>
  </si>
  <si>
    <t>1:30:56 (  4)</t>
  </si>
  <si>
    <t>Kavaliauskas Vilius</t>
  </si>
  <si>
    <t>53:46 (  3)</t>
  </si>
  <si>
    <t>Petrauskas Dovydas</t>
  </si>
  <si>
    <t>53:45 (  2)</t>
  </si>
  <si>
    <t>Medeina OK, Šlienava</t>
  </si>
  <si>
    <t>Medeina OK, Kaunas</t>
  </si>
  <si>
    <t>Keinaitė Gabrielė</t>
  </si>
  <si>
    <t>Sakas, Sietyno SM, Šiauliai</t>
  </si>
  <si>
    <t>Kudre Daisy</t>
  </si>
  <si>
    <t>Värska OK Peko</t>
  </si>
  <si>
    <t>Černeckytė Milda</t>
  </si>
  <si>
    <t>Maulina Ieva</t>
  </si>
  <si>
    <t>Briksnis, Riga</t>
  </si>
  <si>
    <t>Baltriukaitė Ieva</t>
  </si>
  <si>
    <t>Kopa, Klaipėda</t>
  </si>
  <si>
    <t>Smite Ingrida</t>
  </si>
  <si>
    <t>Auseklis IK, Riga</t>
  </si>
  <si>
    <t>Kauke Inese</t>
  </si>
  <si>
    <t>Kovaleva Olga</t>
  </si>
  <si>
    <t>Jaunyste OK, Klaipeda</t>
  </si>
  <si>
    <t>OK LUS / Sakas, Tallinn / Minsk</t>
  </si>
  <si>
    <t>Tooming Taaniel</t>
  </si>
  <si>
    <t>OK Põlva Kobras</t>
  </si>
  <si>
    <t>Voiceščuks Ugis</t>
  </si>
  <si>
    <t>VIPSPORT</t>
  </si>
  <si>
    <t>Karm Marek</t>
  </si>
  <si>
    <t>Harju KEK RSK, Tallinn</t>
  </si>
  <si>
    <t>Viitmaa Alar</t>
  </si>
  <si>
    <t>OK Lehola</t>
  </si>
  <si>
    <t>Petrulis Vitalijus</t>
  </si>
  <si>
    <t>Rens Eduards</t>
  </si>
  <si>
    <t>A2, Riga</t>
  </si>
  <si>
    <t>Masilionis Remigijus</t>
  </si>
  <si>
    <t>Fortūna OK, radio-o.lt, Vilnius</t>
  </si>
  <si>
    <t>Dmukauskas Šarūnas</t>
  </si>
  <si>
    <t>Būdakalnis OK, Ignalina</t>
  </si>
  <si>
    <t>west mtbo team, Kaliningrad</t>
  </si>
  <si>
    <t>Nestor Paul</t>
  </si>
  <si>
    <t>Jõhvikas, Jõhvi</t>
  </si>
  <si>
    <t>Dobilinskas Martynas</t>
  </si>
  <si>
    <t>Invidualiai</t>
  </si>
  <si>
    <t>Valauskas Gintautas</t>
  </si>
  <si>
    <t>Grigaitis Tomas</t>
  </si>
  <si>
    <t>Pabrėža Ramūnas</t>
  </si>
  <si>
    <t>Jaunystė OK, Klaipėda</t>
  </si>
  <si>
    <t>Antanavičius Kęstutis</t>
  </si>
  <si>
    <t>Jemeljanenko Andrejus</t>
  </si>
  <si>
    <t>Matulevičius Virginijus</t>
  </si>
  <si>
    <t>Zdanavičius Tomas</t>
  </si>
  <si>
    <t>Mikalauskas Paulius</t>
  </si>
  <si>
    <t>Domarkaitė Giedrė</t>
  </si>
  <si>
    <t>Versmė, Plungės SRC, Plungė</t>
  </si>
  <si>
    <t>Viesulo SC, Klaipėda</t>
  </si>
  <si>
    <t>MEN 20</t>
  </si>
  <si>
    <t>WOMEN 17</t>
  </si>
  <si>
    <t>Kundrotaitė Erika</t>
  </si>
  <si>
    <t>SM Gaja, Kaunas</t>
  </si>
  <si>
    <t>Kalvaitytė Austėja</t>
  </si>
  <si>
    <t>Gedminas Gytis</t>
  </si>
  <si>
    <t>S-Sportas, Šiaulių JTC, Šiauliai</t>
  </si>
  <si>
    <t>OK Telsiai, Telsiai</t>
  </si>
  <si>
    <t>Petrovas Daumantas Jurgis</t>
  </si>
  <si>
    <t>Miliūnas Saulius</t>
  </si>
  <si>
    <t>Pirtnieks Otto Pēteris</t>
  </si>
  <si>
    <t>Auseklis IK, Rīga</t>
  </si>
  <si>
    <t>M18</t>
  </si>
  <si>
    <t>Gruzde Eriks</t>
  </si>
  <si>
    <t>Meridians OK</t>
  </si>
  <si>
    <t>Lasmanis Mārtiņš</t>
  </si>
  <si>
    <t>Rae Arbo</t>
  </si>
  <si>
    <t>Estonia</t>
  </si>
  <si>
    <t>w20</t>
  </si>
  <si>
    <t>m17</t>
  </si>
  <si>
    <t>Stankevičius Vilius</t>
  </si>
  <si>
    <t>Ambrazas Ignas</t>
  </si>
  <si>
    <t>Kmieliauskaitė Ramunė</t>
  </si>
  <si>
    <t>Andrašiūnienė Gabrielė</t>
  </si>
  <si>
    <t>Mickevičiūtė Juodišienė Karolina</t>
  </si>
  <si>
    <t>mažiausias</t>
  </si>
  <si>
    <t>Kalvaitis Darius</t>
  </si>
  <si>
    <t>Gerasimov Andrej</t>
  </si>
  <si>
    <t>Buivydas Audrius</t>
  </si>
  <si>
    <t>Griškonis Tomas</t>
  </si>
  <si>
    <t>suma 2 geriausių</t>
  </si>
  <si>
    <t>Elitas</t>
  </si>
  <si>
    <t>suma 3 geriausių</t>
  </si>
  <si>
    <t>Plyševskaja Kira</t>
  </si>
  <si>
    <t>koeficientai</t>
  </si>
  <si>
    <t>Ambrazas Svajūnas</t>
  </si>
  <si>
    <t>WCup Lithuania 2016</t>
  </si>
  <si>
    <t>LČ sprintas</t>
  </si>
  <si>
    <t>LČ ilga</t>
  </si>
  <si>
    <t>Latvija sprintas</t>
  </si>
  <si>
    <t>Latvija vidutinė</t>
  </si>
  <si>
    <t>min1</t>
  </si>
  <si>
    <t>min2</t>
  </si>
  <si>
    <t>Grašys Mindaugas</t>
  </si>
  <si>
    <t>Mickus Dovydas</t>
  </si>
  <si>
    <t>Ranonis Gediminas</t>
  </si>
  <si>
    <t>Petrovas Jurgis Daumantas</t>
  </si>
  <si>
    <t>Šulčys Kasparas</t>
  </si>
  <si>
    <t>IOF geriausi reitingai</t>
  </si>
  <si>
    <t>Vilnius</t>
  </si>
  <si>
    <t>Telšiai</t>
  </si>
  <si>
    <t>WCup Austria 2017</t>
  </si>
  <si>
    <t>Babrauskaitė Patricija Joana</t>
  </si>
  <si>
    <t>Pilybienė Rūta</t>
  </si>
  <si>
    <t>Sutkienė Kristina</t>
  </si>
  <si>
    <t>Viluckytė Aurelija</t>
  </si>
  <si>
    <t>Donėla Matas</t>
  </si>
  <si>
    <t>Gaubšas Mantas</t>
  </si>
  <si>
    <t>Kalvaitis Danius</t>
  </si>
  <si>
    <t>Jonušas Dovidas</t>
  </si>
  <si>
    <t>Ranonienė Loreta</t>
  </si>
  <si>
    <t>Špukaitė Karolina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</si>
</sst>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hh:mm:ss;@"/>
    <numFmt numFmtId="190" formatCode="[$-F400]h:mm:ss\ AM/PM"/>
    <numFmt numFmtId="191" formatCode="hh:mm;@"/>
    <numFmt numFmtId="192" formatCode="[$-427]yyyy\ &quot;m.&quot;\ mmmm\ d\ &quot;d.&quot;"/>
    <numFmt numFmtId="193" formatCode="mmm/yyyy"/>
    <numFmt numFmtId="194" formatCode="[$-427]yyyy\ &quot;m&quot;\.\ mmmm\ d\ &quot;d&quot;\.\,\ dddd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55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9"/>
      <color indexed="9"/>
      <name val="Arial"/>
      <family val="0"/>
    </font>
    <font>
      <b/>
      <i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sz val="10"/>
      <color indexed="22"/>
      <name val="Arial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vertical="center" wrapText="1"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21" fontId="0" fillId="0" borderId="0" xfId="0" applyNumberFormat="1" applyAlignment="1">
      <alignment horizontal="right" wrapText="1"/>
    </xf>
    <xf numFmtId="46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5" fillId="0" borderId="0" xfId="0" applyFont="1" applyAlignment="1">
      <alignment/>
    </xf>
    <xf numFmtId="20" fontId="0" fillId="0" borderId="0" xfId="0" applyNumberFormat="1" applyAlignment="1">
      <alignment horizontal="right" wrapText="1"/>
    </xf>
    <xf numFmtId="16" fontId="0" fillId="0" borderId="0" xfId="0" applyNumberFormat="1" applyAlignment="1">
      <alignment horizontal="right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1" fontId="0" fillId="0" borderId="0" xfId="0" applyNumberFormat="1" applyFont="1" applyAlignment="1">
      <alignment horizontal="righ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2" fontId="9" fillId="0" borderId="10" xfId="0" applyNumberFormat="1" applyFont="1" applyBorder="1" applyAlignment="1">
      <alignment/>
    </xf>
    <xf numFmtId="14" fontId="7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1" fontId="0" fillId="33" borderId="11" xfId="0" applyNumberFormat="1" applyFont="1" applyFill="1" applyBorder="1" applyAlignment="1">
      <alignment/>
    </xf>
    <xf numFmtId="21" fontId="0" fillId="0" borderId="0" xfId="0" applyNumberFormat="1" applyFont="1" applyFill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21" fontId="0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1" fontId="0" fillId="33" borderId="11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 wrapText="1"/>
    </xf>
    <xf numFmtId="190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21" fontId="0" fillId="0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left"/>
    </xf>
    <xf numFmtId="2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4" fontId="13" fillId="0" borderId="0" xfId="0" applyNumberFormat="1" applyFont="1" applyAlignment="1">
      <alignment horizontal="center"/>
    </xf>
    <xf numFmtId="21" fontId="14" fillId="0" borderId="0" xfId="0" applyNumberFormat="1" applyFont="1" applyAlignment="1">
      <alignment/>
    </xf>
    <xf numFmtId="21" fontId="0" fillId="0" borderId="0" xfId="0" applyNumberFormat="1" applyFont="1" applyFill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1" fontId="0" fillId="0" borderId="13" xfId="0" applyNumberFormat="1" applyFont="1" applyFill="1" applyBorder="1" applyAlignment="1">
      <alignment/>
    </xf>
    <xf numFmtId="21" fontId="0" fillId="0" borderId="14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ont="1" applyFill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2" fontId="51" fillId="0" borderId="0" xfId="0" applyNumberFormat="1" applyFont="1" applyAlignment="1">
      <alignment/>
    </xf>
    <xf numFmtId="21" fontId="33" fillId="35" borderId="11" xfId="48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89" fontId="0" fillId="0" borderId="0" xfId="0" applyNumberFormat="1" applyAlignment="1">
      <alignment/>
    </xf>
    <xf numFmtId="0" fontId="0" fillId="0" borderId="14" xfId="0" applyBorder="1" applyAlignment="1">
      <alignment/>
    </xf>
    <xf numFmtId="189" fontId="0" fillId="35" borderId="11" xfId="0" applyNumberFormat="1" applyFill="1" applyBorder="1" applyAlignment="1">
      <alignment/>
    </xf>
    <xf numFmtId="21" fontId="0" fillId="35" borderId="11" xfId="0" applyNumberFormat="1" applyFill="1" applyBorder="1" applyAlignment="1">
      <alignment/>
    </xf>
    <xf numFmtId="0" fontId="1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51" fillId="0" borderId="1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21" fontId="0" fillId="0" borderId="0" xfId="0" applyNumberFormat="1" applyFont="1" applyAlignment="1">
      <alignment horizontal="right"/>
    </xf>
    <xf numFmtId="21" fontId="0" fillId="0" borderId="13" xfId="0" applyNumberFormat="1" applyBorder="1" applyAlignment="1">
      <alignment/>
    </xf>
    <xf numFmtId="21" fontId="0" fillId="0" borderId="13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21" fontId="0" fillId="0" borderId="0" xfId="0" applyNumberFormat="1" applyBorder="1" applyAlignment="1">
      <alignment/>
    </xf>
    <xf numFmtId="21" fontId="0" fillId="0" borderId="0" xfId="0" applyNumberFormat="1" applyFont="1" applyBorder="1" applyAlignment="1">
      <alignment/>
    </xf>
    <xf numFmtId="21" fontId="0" fillId="0" borderId="1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5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5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238125</xdr:colOff>
      <xdr:row>17</xdr:row>
      <xdr:rowOff>142875</xdr:rowOff>
    </xdr:to>
    <xdr:pic>
      <xdr:nvPicPr>
        <xdr:cNvPr id="1" name="Picture 14" descr="flag_25_15_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876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238125</xdr:colOff>
      <xdr:row>18</xdr:row>
      <xdr:rowOff>142875</xdr:rowOff>
    </xdr:to>
    <xdr:pic>
      <xdr:nvPicPr>
        <xdr:cNvPr id="2" name="Picture 15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048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238125</xdr:colOff>
      <xdr:row>19</xdr:row>
      <xdr:rowOff>142875</xdr:rowOff>
    </xdr:to>
    <xdr:pic>
      <xdr:nvPicPr>
        <xdr:cNvPr id="3" name="Picture 16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219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238125</xdr:colOff>
      <xdr:row>20</xdr:row>
      <xdr:rowOff>142875</xdr:rowOff>
    </xdr:to>
    <xdr:pic>
      <xdr:nvPicPr>
        <xdr:cNvPr id="4" name="Picture 17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390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238125</xdr:colOff>
      <xdr:row>21</xdr:row>
      <xdr:rowOff>142875</xdr:rowOff>
    </xdr:to>
    <xdr:pic>
      <xdr:nvPicPr>
        <xdr:cNvPr id="5" name="Picture 18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562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238125</xdr:colOff>
      <xdr:row>22</xdr:row>
      <xdr:rowOff>142875</xdr:rowOff>
    </xdr:to>
    <xdr:pic>
      <xdr:nvPicPr>
        <xdr:cNvPr id="6" name="Picture 19" descr="flag_25_15_r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3733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238125</xdr:colOff>
      <xdr:row>23</xdr:row>
      <xdr:rowOff>142875</xdr:rowOff>
    </xdr:to>
    <xdr:pic>
      <xdr:nvPicPr>
        <xdr:cNvPr id="7" name="Picture 20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9052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238125</xdr:colOff>
      <xdr:row>24</xdr:row>
      <xdr:rowOff>142875</xdr:rowOff>
    </xdr:to>
    <xdr:pic>
      <xdr:nvPicPr>
        <xdr:cNvPr id="8" name="Picture 21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076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142875</xdr:rowOff>
    </xdr:to>
    <xdr:pic>
      <xdr:nvPicPr>
        <xdr:cNvPr id="9" name="Picture 22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2481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238125</xdr:colOff>
      <xdr:row>26</xdr:row>
      <xdr:rowOff>142875</xdr:rowOff>
    </xdr:to>
    <xdr:pic>
      <xdr:nvPicPr>
        <xdr:cNvPr id="10" name="Picture 23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4196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238125</xdr:colOff>
      <xdr:row>27</xdr:row>
      <xdr:rowOff>142875</xdr:rowOff>
    </xdr:to>
    <xdr:pic>
      <xdr:nvPicPr>
        <xdr:cNvPr id="11" name="Picture 24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5910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142875</xdr:rowOff>
    </xdr:to>
    <xdr:pic>
      <xdr:nvPicPr>
        <xdr:cNvPr id="12" name="Picture 25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7625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238125</xdr:colOff>
      <xdr:row>29</xdr:row>
      <xdr:rowOff>142875</xdr:rowOff>
    </xdr:to>
    <xdr:pic>
      <xdr:nvPicPr>
        <xdr:cNvPr id="13" name="Picture 26" descr="flag_25_15_bl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4933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238125</xdr:colOff>
      <xdr:row>30</xdr:row>
      <xdr:rowOff>142875</xdr:rowOff>
    </xdr:to>
    <xdr:pic>
      <xdr:nvPicPr>
        <xdr:cNvPr id="14" name="Picture 27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5105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238125</xdr:colOff>
      <xdr:row>31</xdr:row>
      <xdr:rowOff>142875</xdr:rowOff>
    </xdr:to>
    <xdr:pic>
      <xdr:nvPicPr>
        <xdr:cNvPr id="15" name="Picture 28" descr="flag_25_15_la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33625" y="5276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238125</xdr:colOff>
      <xdr:row>32</xdr:row>
      <xdr:rowOff>142875</xdr:rowOff>
    </xdr:to>
    <xdr:pic>
      <xdr:nvPicPr>
        <xdr:cNvPr id="16" name="Picture 29" descr="flag_25_15_bl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54483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238125</xdr:colOff>
      <xdr:row>33</xdr:row>
      <xdr:rowOff>142875</xdr:rowOff>
    </xdr:to>
    <xdr:pic>
      <xdr:nvPicPr>
        <xdr:cNvPr id="17" name="Picture 30" descr="flag_25_15_bl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56197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142875</xdr:rowOff>
    </xdr:to>
    <xdr:pic>
      <xdr:nvPicPr>
        <xdr:cNvPr id="18" name="Picture 31" descr="flag_25_15_r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57912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238125</xdr:colOff>
      <xdr:row>35</xdr:row>
      <xdr:rowOff>142875</xdr:rowOff>
    </xdr:to>
    <xdr:pic>
      <xdr:nvPicPr>
        <xdr:cNvPr id="19" name="Picture 32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59626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238125</xdr:colOff>
      <xdr:row>36</xdr:row>
      <xdr:rowOff>142875</xdr:rowOff>
    </xdr:to>
    <xdr:pic>
      <xdr:nvPicPr>
        <xdr:cNvPr id="20" name="Picture 33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1341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238125</xdr:colOff>
      <xdr:row>37</xdr:row>
      <xdr:rowOff>142875</xdr:rowOff>
    </xdr:to>
    <xdr:pic>
      <xdr:nvPicPr>
        <xdr:cNvPr id="21" name="Picture 34" descr="flag_25_15_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6305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238125</xdr:colOff>
      <xdr:row>38</xdr:row>
      <xdr:rowOff>142875</xdr:rowOff>
    </xdr:to>
    <xdr:pic>
      <xdr:nvPicPr>
        <xdr:cNvPr id="22" name="Picture 35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477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238125</xdr:colOff>
      <xdr:row>39</xdr:row>
      <xdr:rowOff>142875</xdr:rowOff>
    </xdr:to>
    <xdr:pic>
      <xdr:nvPicPr>
        <xdr:cNvPr id="23" name="Picture 36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648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142875</xdr:rowOff>
    </xdr:to>
    <xdr:pic>
      <xdr:nvPicPr>
        <xdr:cNvPr id="24" name="Picture 37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819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238125</xdr:colOff>
      <xdr:row>41</xdr:row>
      <xdr:rowOff>142875</xdr:rowOff>
    </xdr:to>
    <xdr:pic>
      <xdr:nvPicPr>
        <xdr:cNvPr id="25" name="Picture 38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991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238125</xdr:colOff>
      <xdr:row>42</xdr:row>
      <xdr:rowOff>142875</xdr:rowOff>
    </xdr:to>
    <xdr:pic>
      <xdr:nvPicPr>
        <xdr:cNvPr id="26" name="Picture 39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7162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142875</xdr:rowOff>
    </xdr:to>
    <xdr:pic>
      <xdr:nvPicPr>
        <xdr:cNvPr id="27" name="Picture 40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7981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238125</xdr:colOff>
      <xdr:row>48</xdr:row>
      <xdr:rowOff>142875</xdr:rowOff>
    </xdr:to>
    <xdr:pic>
      <xdr:nvPicPr>
        <xdr:cNvPr id="28" name="Picture 41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153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238125</xdr:colOff>
      <xdr:row>49</xdr:row>
      <xdr:rowOff>142875</xdr:rowOff>
    </xdr:to>
    <xdr:pic>
      <xdr:nvPicPr>
        <xdr:cNvPr id="29" name="Picture 42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324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238125</xdr:colOff>
      <xdr:row>50</xdr:row>
      <xdr:rowOff>142875</xdr:rowOff>
    </xdr:to>
    <xdr:pic>
      <xdr:nvPicPr>
        <xdr:cNvPr id="30" name="Picture 43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4963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238125</xdr:colOff>
      <xdr:row>51</xdr:row>
      <xdr:rowOff>142875</xdr:rowOff>
    </xdr:to>
    <xdr:pic>
      <xdr:nvPicPr>
        <xdr:cNvPr id="31" name="Picture 44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6677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238125</xdr:colOff>
      <xdr:row>56</xdr:row>
      <xdr:rowOff>142875</xdr:rowOff>
    </xdr:to>
    <xdr:pic>
      <xdr:nvPicPr>
        <xdr:cNvPr id="32" name="Picture 45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486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238125</xdr:colOff>
      <xdr:row>57</xdr:row>
      <xdr:rowOff>276225</xdr:rowOff>
    </xdr:to>
    <xdr:pic>
      <xdr:nvPicPr>
        <xdr:cNvPr id="33" name="Picture 46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6488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238125</xdr:colOff>
      <xdr:row>58</xdr:row>
      <xdr:rowOff>142875</xdr:rowOff>
    </xdr:to>
    <xdr:pic>
      <xdr:nvPicPr>
        <xdr:cNvPr id="34" name="Picture 47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9726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238125</xdr:colOff>
      <xdr:row>59</xdr:row>
      <xdr:rowOff>142875</xdr:rowOff>
    </xdr:to>
    <xdr:pic>
      <xdr:nvPicPr>
        <xdr:cNvPr id="35" name="Picture 48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01346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142875</xdr:rowOff>
    </xdr:to>
    <xdr:pic>
      <xdr:nvPicPr>
        <xdr:cNvPr id="1" name="Picture 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61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238125</xdr:colOff>
      <xdr:row>2</xdr:row>
      <xdr:rowOff>142875</xdr:rowOff>
    </xdr:to>
    <xdr:pic>
      <xdr:nvPicPr>
        <xdr:cNvPr id="2" name="Picture 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23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142875</xdr:rowOff>
    </xdr:to>
    <xdr:pic>
      <xdr:nvPicPr>
        <xdr:cNvPr id="3" name="Picture 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857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238125</xdr:colOff>
      <xdr:row>4</xdr:row>
      <xdr:rowOff>142875</xdr:rowOff>
    </xdr:to>
    <xdr:pic>
      <xdr:nvPicPr>
        <xdr:cNvPr id="4" name="Picture 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47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142875</xdr:rowOff>
    </xdr:to>
    <xdr:pic>
      <xdr:nvPicPr>
        <xdr:cNvPr id="5" name="Picture 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096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238125</xdr:colOff>
      <xdr:row>6</xdr:row>
      <xdr:rowOff>142875</xdr:rowOff>
    </xdr:to>
    <xdr:pic>
      <xdr:nvPicPr>
        <xdr:cNvPr id="6" name="Picture 6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71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238125</xdr:colOff>
      <xdr:row>7</xdr:row>
      <xdr:rowOff>142875</xdr:rowOff>
    </xdr:to>
    <xdr:pic>
      <xdr:nvPicPr>
        <xdr:cNvPr id="7" name="Picture 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33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238125</xdr:colOff>
      <xdr:row>8</xdr:row>
      <xdr:rowOff>142875</xdr:rowOff>
    </xdr:to>
    <xdr:pic>
      <xdr:nvPicPr>
        <xdr:cNvPr id="8" name="Picture 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295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238125</xdr:colOff>
      <xdr:row>9</xdr:row>
      <xdr:rowOff>142875</xdr:rowOff>
    </xdr:to>
    <xdr:pic>
      <xdr:nvPicPr>
        <xdr:cNvPr id="9" name="Picture 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573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238125</xdr:colOff>
      <xdr:row>10</xdr:row>
      <xdr:rowOff>142875</xdr:rowOff>
    </xdr:to>
    <xdr:pic>
      <xdr:nvPicPr>
        <xdr:cNvPr id="10" name="Picture 1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6192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238125</xdr:colOff>
      <xdr:row>11</xdr:row>
      <xdr:rowOff>142875</xdr:rowOff>
    </xdr:to>
    <xdr:pic>
      <xdr:nvPicPr>
        <xdr:cNvPr id="11" name="Picture 11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17811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238125</xdr:colOff>
      <xdr:row>12</xdr:row>
      <xdr:rowOff>142875</xdr:rowOff>
    </xdr:to>
    <xdr:pic>
      <xdr:nvPicPr>
        <xdr:cNvPr id="12" name="Picture 1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9431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238125</xdr:colOff>
      <xdr:row>13</xdr:row>
      <xdr:rowOff>142875</xdr:rowOff>
    </xdr:to>
    <xdr:pic>
      <xdr:nvPicPr>
        <xdr:cNvPr id="13" name="Picture 13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21050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238125</xdr:colOff>
      <xdr:row>14</xdr:row>
      <xdr:rowOff>142875</xdr:rowOff>
    </xdr:to>
    <xdr:pic>
      <xdr:nvPicPr>
        <xdr:cNvPr id="14" name="Picture 1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266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238125</xdr:colOff>
      <xdr:row>15</xdr:row>
      <xdr:rowOff>142875</xdr:rowOff>
    </xdr:to>
    <xdr:pic>
      <xdr:nvPicPr>
        <xdr:cNvPr id="15" name="Picture 1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4288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238125</xdr:colOff>
      <xdr:row>16</xdr:row>
      <xdr:rowOff>142875</xdr:rowOff>
    </xdr:to>
    <xdr:pic>
      <xdr:nvPicPr>
        <xdr:cNvPr id="16" name="Picture 16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2590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238125</xdr:colOff>
      <xdr:row>17</xdr:row>
      <xdr:rowOff>142875</xdr:rowOff>
    </xdr:to>
    <xdr:pic>
      <xdr:nvPicPr>
        <xdr:cNvPr id="17" name="Picture 1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7527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238125</xdr:colOff>
      <xdr:row>18</xdr:row>
      <xdr:rowOff>142875</xdr:rowOff>
    </xdr:to>
    <xdr:pic>
      <xdr:nvPicPr>
        <xdr:cNvPr id="18" name="Picture 1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9146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238125</xdr:colOff>
      <xdr:row>22</xdr:row>
      <xdr:rowOff>276225</xdr:rowOff>
    </xdr:to>
    <xdr:pic>
      <xdr:nvPicPr>
        <xdr:cNvPr id="19" name="Picture 1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5623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238125</xdr:colOff>
      <xdr:row>23</xdr:row>
      <xdr:rowOff>142875</xdr:rowOff>
    </xdr:to>
    <xdr:pic>
      <xdr:nvPicPr>
        <xdr:cNvPr id="20" name="Picture 2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8862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238125</xdr:colOff>
      <xdr:row>24</xdr:row>
      <xdr:rowOff>142875</xdr:rowOff>
    </xdr:to>
    <xdr:pic>
      <xdr:nvPicPr>
        <xdr:cNvPr id="21" name="Picture 21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81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142875</xdr:rowOff>
    </xdr:to>
    <xdr:pic>
      <xdr:nvPicPr>
        <xdr:cNvPr id="22" name="Picture 22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00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238125</xdr:colOff>
      <xdr:row>26</xdr:row>
      <xdr:rowOff>142875</xdr:rowOff>
    </xdr:to>
    <xdr:pic>
      <xdr:nvPicPr>
        <xdr:cNvPr id="23" name="Picture 23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43719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238125</xdr:colOff>
      <xdr:row>27</xdr:row>
      <xdr:rowOff>142875</xdr:rowOff>
    </xdr:to>
    <xdr:pic>
      <xdr:nvPicPr>
        <xdr:cNvPr id="24" name="Picture 2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533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142875</xdr:rowOff>
    </xdr:to>
    <xdr:pic>
      <xdr:nvPicPr>
        <xdr:cNvPr id="25" name="Picture 25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58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238125</xdr:colOff>
      <xdr:row>29</xdr:row>
      <xdr:rowOff>276225</xdr:rowOff>
    </xdr:to>
    <xdr:pic>
      <xdr:nvPicPr>
        <xdr:cNvPr id="26" name="Picture 2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8577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238125</xdr:colOff>
      <xdr:row>30</xdr:row>
      <xdr:rowOff>142875</xdr:rowOff>
    </xdr:to>
    <xdr:pic>
      <xdr:nvPicPr>
        <xdr:cNvPr id="27" name="Picture 27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816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238125</xdr:colOff>
      <xdr:row>31</xdr:row>
      <xdr:rowOff>142875</xdr:rowOff>
    </xdr:to>
    <xdr:pic>
      <xdr:nvPicPr>
        <xdr:cNvPr id="28" name="Picture 2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3435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238125</xdr:colOff>
      <xdr:row>32</xdr:row>
      <xdr:rowOff>142875</xdr:rowOff>
    </xdr:to>
    <xdr:pic>
      <xdr:nvPicPr>
        <xdr:cNvPr id="29" name="Picture 2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505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238125</xdr:colOff>
      <xdr:row>33</xdr:row>
      <xdr:rowOff>142875</xdr:rowOff>
    </xdr:to>
    <xdr:pic>
      <xdr:nvPicPr>
        <xdr:cNvPr id="30" name="Picture 3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6673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142875</xdr:rowOff>
    </xdr:to>
    <xdr:pic>
      <xdr:nvPicPr>
        <xdr:cNvPr id="31" name="Picture 31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58293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238125</xdr:colOff>
      <xdr:row>35</xdr:row>
      <xdr:rowOff>142875</xdr:rowOff>
    </xdr:to>
    <xdr:pic>
      <xdr:nvPicPr>
        <xdr:cNvPr id="32" name="Picture 32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59912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238125</xdr:colOff>
      <xdr:row>36</xdr:row>
      <xdr:rowOff>142875</xdr:rowOff>
    </xdr:to>
    <xdr:pic>
      <xdr:nvPicPr>
        <xdr:cNvPr id="33" name="Picture 3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1531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238125</xdr:colOff>
      <xdr:row>37</xdr:row>
      <xdr:rowOff>142875</xdr:rowOff>
    </xdr:to>
    <xdr:pic>
      <xdr:nvPicPr>
        <xdr:cNvPr id="34" name="Picture 3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3150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238125</xdr:colOff>
      <xdr:row>38</xdr:row>
      <xdr:rowOff>142875</xdr:rowOff>
    </xdr:to>
    <xdr:pic>
      <xdr:nvPicPr>
        <xdr:cNvPr id="35" name="Picture 3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477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238125</xdr:colOff>
      <xdr:row>39</xdr:row>
      <xdr:rowOff>142875</xdr:rowOff>
    </xdr:to>
    <xdr:pic>
      <xdr:nvPicPr>
        <xdr:cNvPr id="36" name="Picture 3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638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142875</xdr:rowOff>
    </xdr:to>
    <xdr:pic>
      <xdr:nvPicPr>
        <xdr:cNvPr id="37" name="Picture 3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800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238125</xdr:colOff>
      <xdr:row>41</xdr:row>
      <xdr:rowOff>142875</xdr:rowOff>
    </xdr:to>
    <xdr:pic>
      <xdr:nvPicPr>
        <xdr:cNvPr id="38" name="Picture 38" descr="flag_25_15_ru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69627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238125</xdr:colOff>
      <xdr:row>42</xdr:row>
      <xdr:rowOff>142875</xdr:rowOff>
    </xdr:to>
    <xdr:pic>
      <xdr:nvPicPr>
        <xdr:cNvPr id="39" name="Picture 39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124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238125</xdr:colOff>
      <xdr:row>43</xdr:row>
      <xdr:rowOff>142875</xdr:rowOff>
    </xdr:to>
    <xdr:pic>
      <xdr:nvPicPr>
        <xdr:cNvPr id="40" name="Picture 4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2866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238125</xdr:colOff>
      <xdr:row>44</xdr:row>
      <xdr:rowOff>142875</xdr:rowOff>
    </xdr:to>
    <xdr:pic>
      <xdr:nvPicPr>
        <xdr:cNvPr id="41" name="Picture 4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448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238125</xdr:colOff>
      <xdr:row>45</xdr:row>
      <xdr:rowOff>142875</xdr:rowOff>
    </xdr:to>
    <xdr:pic>
      <xdr:nvPicPr>
        <xdr:cNvPr id="42" name="Picture 4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610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238125</xdr:colOff>
      <xdr:row>46</xdr:row>
      <xdr:rowOff>142875</xdr:rowOff>
    </xdr:to>
    <xdr:pic>
      <xdr:nvPicPr>
        <xdr:cNvPr id="43" name="Picture 4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772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142875</xdr:rowOff>
    </xdr:to>
    <xdr:pic>
      <xdr:nvPicPr>
        <xdr:cNvPr id="44" name="Picture 4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9343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238125</xdr:colOff>
      <xdr:row>48</xdr:row>
      <xdr:rowOff>142875</xdr:rowOff>
    </xdr:to>
    <xdr:pic>
      <xdr:nvPicPr>
        <xdr:cNvPr id="45" name="Picture 4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0962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238125</xdr:colOff>
      <xdr:row>49</xdr:row>
      <xdr:rowOff>142875</xdr:rowOff>
    </xdr:to>
    <xdr:pic>
      <xdr:nvPicPr>
        <xdr:cNvPr id="46" name="Picture 4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2581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238125</xdr:colOff>
      <xdr:row>50</xdr:row>
      <xdr:rowOff>142875</xdr:rowOff>
    </xdr:to>
    <xdr:pic>
      <xdr:nvPicPr>
        <xdr:cNvPr id="47" name="Picture 4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4201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238125</xdr:colOff>
      <xdr:row>51</xdr:row>
      <xdr:rowOff>142875</xdr:rowOff>
    </xdr:to>
    <xdr:pic>
      <xdr:nvPicPr>
        <xdr:cNvPr id="48" name="Picture 4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5820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238125</xdr:colOff>
      <xdr:row>52</xdr:row>
      <xdr:rowOff>142875</xdr:rowOff>
    </xdr:to>
    <xdr:pic>
      <xdr:nvPicPr>
        <xdr:cNvPr id="49" name="Picture 4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743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238125</xdr:colOff>
      <xdr:row>53</xdr:row>
      <xdr:rowOff>142875</xdr:rowOff>
    </xdr:to>
    <xdr:pic>
      <xdr:nvPicPr>
        <xdr:cNvPr id="50" name="Picture 5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9058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238125</xdr:colOff>
      <xdr:row>54</xdr:row>
      <xdr:rowOff>142875</xdr:rowOff>
    </xdr:to>
    <xdr:pic>
      <xdr:nvPicPr>
        <xdr:cNvPr id="51" name="Picture 5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067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238125</xdr:colOff>
      <xdr:row>58</xdr:row>
      <xdr:rowOff>276225</xdr:rowOff>
    </xdr:to>
    <xdr:pic>
      <xdr:nvPicPr>
        <xdr:cNvPr id="52" name="Picture 5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7155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238125</xdr:colOff>
      <xdr:row>59</xdr:row>
      <xdr:rowOff>276225</xdr:rowOff>
    </xdr:to>
    <xdr:pic>
      <xdr:nvPicPr>
        <xdr:cNvPr id="53" name="Picture 5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0393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238125</xdr:colOff>
      <xdr:row>60</xdr:row>
      <xdr:rowOff>142875</xdr:rowOff>
    </xdr:to>
    <xdr:pic>
      <xdr:nvPicPr>
        <xdr:cNvPr id="54" name="Picture 5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3632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238125</xdr:colOff>
      <xdr:row>61</xdr:row>
      <xdr:rowOff>142875</xdr:rowOff>
    </xdr:to>
    <xdr:pic>
      <xdr:nvPicPr>
        <xdr:cNvPr id="55" name="Picture 5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5251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238125</xdr:colOff>
      <xdr:row>62</xdr:row>
      <xdr:rowOff>142875</xdr:rowOff>
    </xdr:to>
    <xdr:pic>
      <xdr:nvPicPr>
        <xdr:cNvPr id="56" name="Picture 5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6870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238125</xdr:colOff>
      <xdr:row>75</xdr:row>
      <xdr:rowOff>142875</xdr:rowOff>
    </xdr:to>
    <xdr:pic>
      <xdr:nvPicPr>
        <xdr:cNvPr id="57" name="Picture 5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2954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238125</xdr:colOff>
      <xdr:row>76</xdr:row>
      <xdr:rowOff>142875</xdr:rowOff>
    </xdr:to>
    <xdr:pic>
      <xdr:nvPicPr>
        <xdr:cNvPr id="58" name="Picture 5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115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238125</xdr:colOff>
      <xdr:row>66</xdr:row>
      <xdr:rowOff>142875</xdr:rowOff>
    </xdr:to>
    <xdr:pic>
      <xdr:nvPicPr>
        <xdr:cNvPr id="59" name="Picture 5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3347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238125</xdr:colOff>
      <xdr:row>67</xdr:row>
      <xdr:rowOff>276225</xdr:rowOff>
    </xdr:to>
    <xdr:pic>
      <xdr:nvPicPr>
        <xdr:cNvPr id="60" name="Picture 6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4966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238125</xdr:colOff>
      <xdr:row>68</xdr:row>
      <xdr:rowOff>142875</xdr:rowOff>
    </xdr:to>
    <xdr:pic>
      <xdr:nvPicPr>
        <xdr:cNvPr id="61" name="Picture 6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8205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238125</xdr:colOff>
      <xdr:row>81</xdr:row>
      <xdr:rowOff>142875</xdr:rowOff>
    </xdr:to>
    <xdr:pic>
      <xdr:nvPicPr>
        <xdr:cNvPr id="62" name="Picture 6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925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238125</xdr:colOff>
      <xdr:row>82</xdr:row>
      <xdr:rowOff>142875</xdr:rowOff>
    </xdr:to>
    <xdr:pic>
      <xdr:nvPicPr>
        <xdr:cNvPr id="63" name="Picture 6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087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238125</xdr:colOff>
      <xdr:row>83</xdr:row>
      <xdr:rowOff>276225</xdr:rowOff>
    </xdr:to>
    <xdr:pic>
      <xdr:nvPicPr>
        <xdr:cNvPr id="64" name="Picture 6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49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238125</xdr:colOff>
      <xdr:row>85</xdr:row>
      <xdr:rowOff>142875</xdr:rowOff>
    </xdr:to>
    <xdr:pic>
      <xdr:nvPicPr>
        <xdr:cNvPr id="65" name="Picture 66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147351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238125</xdr:colOff>
      <xdr:row>86</xdr:row>
      <xdr:rowOff>142875</xdr:rowOff>
    </xdr:to>
    <xdr:pic>
      <xdr:nvPicPr>
        <xdr:cNvPr id="66" name="Picture 6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8971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142875</xdr:rowOff>
    </xdr:to>
    <xdr:pic>
      <xdr:nvPicPr>
        <xdr:cNvPr id="1" name="Picture 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1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238125</xdr:colOff>
      <xdr:row>2</xdr:row>
      <xdr:rowOff>142875</xdr:rowOff>
    </xdr:to>
    <xdr:pic>
      <xdr:nvPicPr>
        <xdr:cNvPr id="2" name="Picture 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3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142875</xdr:rowOff>
    </xdr:to>
    <xdr:pic>
      <xdr:nvPicPr>
        <xdr:cNvPr id="3" name="Picture 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857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238125</xdr:colOff>
      <xdr:row>4</xdr:row>
      <xdr:rowOff>142875</xdr:rowOff>
    </xdr:to>
    <xdr:pic>
      <xdr:nvPicPr>
        <xdr:cNvPr id="4" name="Picture 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47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142875</xdr:rowOff>
    </xdr:to>
    <xdr:pic>
      <xdr:nvPicPr>
        <xdr:cNvPr id="5" name="Picture 5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8096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238125</xdr:colOff>
      <xdr:row>6</xdr:row>
      <xdr:rowOff>142875</xdr:rowOff>
    </xdr:to>
    <xdr:pic>
      <xdr:nvPicPr>
        <xdr:cNvPr id="6" name="Picture 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71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238125</xdr:colOff>
      <xdr:row>7</xdr:row>
      <xdr:rowOff>142875</xdr:rowOff>
    </xdr:to>
    <xdr:pic>
      <xdr:nvPicPr>
        <xdr:cNvPr id="7" name="Picture 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43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238125</xdr:colOff>
      <xdr:row>8</xdr:row>
      <xdr:rowOff>142875</xdr:rowOff>
    </xdr:to>
    <xdr:pic>
      <xdr:nvPicPr>
        <xdr:cNvPr id="8" name="Picture 8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1304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238125</xdr:colOff>
      <xdr:row>9</xdr:row>
      <xdr:rowOff>142875</xdr:rowOff>
    </xdr:to>
    <xdr:pic>
      <xdr:nvPicPr>
        <xdr:cNvPr id="9" name="Picture 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66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238125</xdr:colOff>
      <xdr:row>10</xdr:row>
      <xdr:rowOff>142875</xdr:rowOff>
    </xdr:to>
    <xdr:pic>
      <xdr:nvPicPr>
        <xdr:cNvPr id="10" name="Picture 10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16287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238125</xdr:colOff>
      <xdr:row>11</xdr:row>
      <xdr:rowOff>142875</xdr:rowOff>
    </xdr:to>
    <xdr:pic>
      <xdr:nvPicPr>
        <xdr:cNvPr id="11" name="Picture 1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90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238125</xdr:colOff>
      <xdr:row>12</xdr:row>
      <xdr:rowOff>142875</xdr:rowOff>
    </xdr:to>
    <xdr:pic>
      <xdr:nvPicPr>
        <xdr:cNvPr id="12" name="Picture 1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526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238125</xdr:colOff>
      <xdr:row>13</xdr:row>
      <xdr:rowOff>142875</xdr:rowOff>
    </xdr:to>
    <xdr:pic>
      <xdr:nvPicPr>
        <xdr:cNvPr id="13" name="Picture 1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14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238125</xdr:colOff>
      <xdr:row>14</xdr:row>
      <xdr:rowOff>142875</xdr:rowOff>
    </xdr:to>
    <xdr:pic>
      <xdr:nvPicPr>
        <xdr:cNvPr id="14" name="Picture 1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76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238125</xdr:colOff>
      <xdr:row>15</xdr:row>
      <xdr:rowOff>142875</xdr:rowOff>
    </xdr:to>
    <xdr:pic>
      <xdr:nvPicPr>
        <xdr:cNvPr id="15" name="Picture 15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2438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238125</xdr:colOff>
      <xdr:row>16</xdr:row>
      <xdr:rowOff>142875</xdr:rowOff>
    </xdr:to>
    <xdr:pic>
      <xdr:nvPicPr>
        <xdr:cNvPr id="16" name="Picture 1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003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238125</xdr:colOff>
      <xdr:row>17</xdr:row>
      <xdr:rowOff>142875</xdr:rowOff>
    </xdr:to>
    <xdr:pic>
      <xdr:nvPicPr>
        <xdr:cNvPr id="17" name="Picture 1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622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238125</xdr:colOff>
      <xdr:row>18</xdr:row>
      <xdr:rowOff>142875</xdr:rowOff>
    </xdr:to>
    <xdr:pic>
      <xdr:nvPicPr>
        <xdr:cNvPr id="18" name="Picture 1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241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238125</xdr:colOff>
      <xdr:row>23</xdr:row>
      <xdr:rowOff>142875</xdr:rowOff>
    </xdr:to>
    <xdr:pic>
      <xdr:nvPicPr>
        <xdr:cNvPr id="19" name="Picture 1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33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238125</xdr:colOff>
      <xdr:row>24</xdr:row>
      <xdr:rowOff>142875</xdr:rowOff>
    </xdr:to>
    <xdr:pic>
      <xdr:nvPicPr>
        <xdr:cNvPr id="20" name="Picture 2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957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142875</xdr:rowOff>
    </xdr:to>
    <xdr:pic>
      <xdr:nvPicPr>
        <xdr:cNvPr id="21" name="Picture 2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576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238125</xdr:colOff>
      <xdr:row>26</xdr:row>
      <xdr:rowOff>142875</xdr:rowOff>
    </xdr:to>
    <xdr:pic>
      <xdr:nvPicPr>
        <xdr:cNvPr id="22" name="Picture 22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2195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238125</xdr:colOff>
      <xdr:row>27</xdr:row>
      <xdr:rowOff>142875</xdr:rowOff>
    </xdr:to>
    <xdr:pic>
      <xdr:nvPicPr>
        <xdr:cNvPr id="23" name="Picture 2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815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142875</xdr:rowOff>
    </xdr:to>
    <xdr:pic>
      <xdr:nvPicPr>
        <xdr:cNvPr id="24" name="Picture 2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434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238125</xdr:colOff>
      <xdr:row>29</xdr:row>
      <xdr:rowOff>142875</xdr:rowOff>
    </xdr:to>
    <xdr:pic>
      <xdr:nvPicPr>
        <xdr:cNvPr id="25" name="Picture 25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705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238125</xdr:colOff>
      <xdr:row>30</xdr:row>
      <xdr:rowOff>142875</xdr:rowOff>
    </xdr:to>
    <xdr:pic>
      <xdr:nvPicPr>
        <xdr:cNvPr id="26" name="Picture 26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8672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238125</xdr:colOff>
      <xdr:row>31</xdr:row>
      <xdr:rowOff>142875</xdr:rowOff>
    </xdr:to>
    <xdr:pic>
      <xdr:nvPicPr>
        <xdr:cNvPr id="27" name="Picture 27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50292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238125</xdr:colOff>
      <xdr:row>32</xdr:row>
      <xdr:rowOff>142875</xdr:rowOff>
    </xdr:to>
    <xdr:pic>
      <xdr:nvPicPr>
        <xdr:cNvPr id="28" name="Picture 2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1911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238125</xdr:colOff>
      <xdr:row>33</xdr:row>
      <xdr:rowOff>142875</xdr:rowOff>
    </xdr:to>
    <xdr:pic>
      <xdr:nvPicPr>
        <xdr:cNvPr id="29" name="Picture 2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3530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142875</xdr:rowOff>
    </xdr:to>
    <xdr:pic>
      <xdr:nvPicPr>
        <xdr:cNvPr id="30" name="Picture 30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55149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238125</xdr:colOff>
      <xdr:row>35</xdr:row>
      <xdr:rowOff>142875</xdr:rowOff>
    </xdr:to>
    <xdr:pic>
      <xdr:nvPicPr>
        <xdr:cNvPr id="31" name="Picture 31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5676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238125</xdr:colOff>
      <xdr:row>36</xdr:row>
      <xdr:rowOff>142875</xdr:rowOff>
    </xdr:to>
    <xdr:pic>
      <xdr:nvPicPr>
        <xdr:cNvPr id="32" name="Picture 32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58388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238125</xdr:colOff>
      <xdr:row>37</xdr:row>
      <xdr:rowOff>142875</xdr:rowOff>
    </xdr:to>
    <xdr:pic>
      <xdr:nvPicPr>
        <xdr:cNvPr id="33" name="Picture 33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60007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238125</xdr:colOff>
      <xdr:row>38</xdr:row>
      <xdr:rowOff>142875</xdr:rowOff>
    </xdr:to>
    <xdr:pic>
      <xdr:nvPicPr>
        <xdr:cNvPr id="34" name="Picture 3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1626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238125</xdr:colOff>
      <xdr:row>39</xdr:row>
      <xdr:rowOff>142875</xdr:rowOff>
    </xdr:to>
    <xdr:pic>
      <xdr:nvPicPr>
        <xdr:cNvPr id="35" name="Picture 35" descr="flag_25_15_ru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63246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142875</xdr:rowOff>
    </xdr:to>
    <xdr:pic>
      <xdr:nvPicPr>
        <xdr:cNvPr id="36" name="Picture 3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4865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238125</xdr:colOff>
      <xdr:row>41</xdr:row>
      <xdr:rowOff>142875</xdr:rowOff>
    </xdr:to>
    <xdr:pic>
      <xdr:nvPicPr>
        <xdr:cNvPr id="37" name="Picture 3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648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238125</xdr:colOff>
      <xdr:row>42</xdr:row>
      <xdr:rowOff>142875</xdr:rowOff>
    </xdr:to>
    <xdr:pic>
      <xdr:nvPicPr>
        <xdr:cNvPr id="38" name="Picture 3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8103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238125</xdr:colOff>
      <xdr:row>43</xdr:row>
      <xdr:rowOff>142875</xdr:rowOff>
    </xdr:to>
    <xdr:pic>
      <xdr:nvPicPr>
        <xdr:cNvPr id="39" name="Picture 3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9723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238125</xdr:colOff>
      <xdr:row>44</xdr:row>
      <xdr:rowOff>142875</xdr:rowOff>
    </xdr:to>
    <xdr:pic>
      <xdr:nvPicPr>
        <xdr:cNvPr id="40" name="Picture 4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1342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238125</xdr:colOff>
      <xdr:row>45</xdr:row>
      <xdr:rowOff>142875</xdr:rowOff>
    </xdr:to>
    <xdr:pic>
      <xdr:nvPicPr>
        <xdr:cNvPr id="41" name="Picture 4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2961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238125</xdr:colOff>
      <xdr:row>46</xdr:row>
      <xdr:rowOff>142875</xdr:rowOff>
    </xdr:to>
    <xdr:pic>
      <xdr:nvPicPr>
        <xdr:cNvPr id="42" name="Picture 4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4580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142875</xdr:rowOff>
    </xdr:to>
    <xdr:pic>
      <xdr:nvPicPr>
        <xdr:cNvPr id="43" name="Picture 43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7620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238125</xdr:colOff>
      <xdr:row>48</xdr:row>
      <xdr:rowOff>142875</xdr:rowOff>
    </xdr:to>
    <xdr:pic>
      <xdr:nvPicPr>
        <xdr:cNvPr id="44" name="Picture 4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781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238125</xdr:colOff>
      <xdr:row>49</xdr:row>
      <xdr:rowOff>142875</xdr:rowOff>
    </xdr:to>
    <xdr:pic>
      <xdr:nvPicPr>
        <xdr:cNvPr id="45" name="Picture 45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943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238125</xdr:colOff>
      <xdr:row>50</xdr:row>
      <xdr:rowOff>142875</xdr:rowOff>
    </xdr:to>
    <xdr:pic>
      <xdr:nvPicPr>
        <xdr:cNvPr id="46" name="Picture 4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1057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238125</xdr:colOff>
      <xdr:row>51</xdr:row>
      <xdr:rowOff>142875</xdr:rowOff>
    </xdr:to>
    <xdr:pic>
      <xdr:nvPicPr>
        <xdr:cNvPr id="47" name="Picture 4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267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238125</xdr:colOff>
      <xdr:row>52</xdr:row>
      <xdr:rowOff>142875</xdr:rowOff>
    </xdr:to>
    <xdr:pic>
      <xdr:nvPicPr>
        <xdr:cNvPr id="48" name="Picture 4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4296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238125</xdr:colOff>
      <xdr:row>53</xdr:row>
      <xdr:rowOff>142875</xdr:rowOff>
    </xdr:to>
    <xdr:pic>
      <xdr:nvPicPr>
        <xdr:cNvPr id="49" name="Picture 4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91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238125</xdr:colOff>
      <xdr:row>54</xdr:row>
      <xdr:rowOff>142875</xdr:rowOff>
    </xdr:to>
    <xdr:pic>
      <xdr:nvPicPr>
        <xdr:cNvPr id="50" name="Picture 5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753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238125</xdr:colOff>
      <xdr:row>55</xdr:row>
      <xdr:rowOff>142875</xdr:rowOff>
    </xdr:to>
    <xdr:pic>
      <xdr:nvPicPr>
        <xdr:cNvPr id="51" name="Picture 5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915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238125</xdr:colOff>
      <xdr:row>56</xdr:row>
      <xdr:rowOff>142875</xdr:rowOff>
    </xdr:to>
    <xdr:pic>
      <xdr:nvPicPr>
        <xdr:cNvPr id="52" name="Picture 5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0773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238125</xdr:colOff>
      <xdr:row>61</xdr:row>
      <xdr:rowOff>142875</xdr:rowOff>
    </xdr:to>
    <xdr:pic>
      <xdr:nvPicPr>
        <xdr:cNvPr id="53" name="Picture 5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886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238125</xdr:colOff>
      <xdr:row>62</xdr:row>
      <xdr:rowOff>142875</xdr:rowOff>
    </xdr:to>
    <xdr:pic>
      <xdr:nvPicPr>
        <xdr:cNvPr id="54" name="Picture 5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0488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142875</xdr:rowOff>
    </xdr:to>
    <xdr:pic>
      <xdr:nvPicPr>
        <xdr:cNvPr id="55" name="Picture 5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210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238125</xdr:colOff>
      <xdr:row>64</xdr:row>
      <xdr:rowOff>142875</xdr:rowOff>
    </xdr:to>
    <xdr:pic>
      <xdr:nvPicPr>
        <xdr:cNvPr id="56" name="Picture 5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3727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238125</xdr:colOff>
      <xdr:row>68</xdr:row>
      <xdr:rowOff>142875</xdr:rowOff>
    </xdr:to>
    <xdr:pic>
      <xdr:nvPicPr>
        <xdr:cNvPr id="57" name="Picture 5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0204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238125</xdr:colOff>
      <xdr:row>69</xdr:row>
      <xdr:rowOff>142875</xdr:rowOff>
    </xdr:to>
    <xdr:pic>
      <xdr:nvPicPr>
        <xdr:cNvPr id="58" name="Picture 5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182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238125</xdr:colOff>
      <xdr:row>70</xdr:row>
      <xdr:rowOff>142875</xdr:rowOff>
    </xdr:to>
    <xdr:pic>
      <xdr:nvPicPr>
        <xdr:cNvPr id="59" name="Picture 5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3442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238125</xdr:colOff>
      <xdr:row>74</xdr:row>
      <xdr:rowOff>142875</xdr:rowOff>
    </xdr:to>
    <xdr:pic>
      <xdr:nvPicPr>
        <xdr:cNvPr id="60" name="Picture 6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9919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238125</xdr:colOff>
      <xdr:row>75</xdr:row>
      <xdr:rowOff>142875</xdr:rowOff>
    </xdr:to>
    <xdr:pic>
      <xdr:nvPicPr>
        <xdr:cNvPr id="61" name="Picture 6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153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238125</xdr:colOff>
      <xdr:row>79</xdr:row>
      <xdr:rowOff>142875</xdr:rowOff>
    </xdr:to>
    <xdr:pic>
      <xdr:nvPicPr>
        <xdr:cNvPr id="62" name="Picture 62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128016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238125</xdr:colOff>
      <xdr:row>80</xdr:row>
      <xdr:rowOff>142875</xdr:rowOff>
    </xdr:to>
    <xdr:pic>
      <xdr:nvPicPr>
        <xdr:cNvPr id="63" name="Picture 6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9635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238125</xdr:colOff>
      <xdr:row>81</xdr:row>
      <xdr:rowOff>142875</xdr:rowOff>
    </xdr:to>
    <xdr:pic>
      <xdr:nvPicPr>
        <xdr:cNvPr id="64" name="Picture 6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125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238125</xdr:colOff>
      <xdr:row>82</xdr:row>
      <xdr:rowOff>142875</xdr:rowOff>
    </xdr:to>
    <xdr:pic>
      <xdr:nvPicPr>
        <xdr:cNvPr id="65" name="Picture 6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2873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238125</xdr:colOff>
      <xdr:row>84</xdr:row>
      <xdr:rowOff>142875</xdr:rowOff>
    </xdr:to>
    <xdr:pic>
      <xdr:nvPicPr>
        <xdr:cNvPr id="66" name="Picture 6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6112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SKD%20atran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žybos"/>
      <sheetName val="Moterys"/>
      <sheetName val="Vyrai"/>
    </sheetNames>
    <sheetDataSet>
      <sheetData sheetId="0">
        <row r="3">
          <cell r="C3">
            <v>1</v>
          </cell>
          <cell r="G3">
            <v>1000</v>
          </cell>
          <cell r="H3">
            <v>0.041608796296296297</v>
          </cell>
        </row>
        <row r="4">
          <cell r="G4">
            <v>800</v>
          </cell>
          <cell r="H4">
            <v>0.0362037037037037</v>
          </cell>
          <cell r="J4">
            <v>1000</v>
          </cell>
          <cell r="K4">
            <v>0.03673611111111111</v>
          </cell>
        </row>
        <row r="5">
          <cell r="J5">
            <v>800</v>
          </cell>
          <cell r="K5">
            <v>0.036550925925925924</v>
          </cell>
        </row>
        <row r="6">
          <cell r="C6">
            <v>1</v>
          </cell>
          <cell r="G6">
            <v>1000</v>
          </cell>
          <cell r="H6">
            <v>0.01568287037037037</v>
          </cell>
        </row>
        <row r="7">
          <cell r="J7">
            <v>1000</v>
          </cell>
          <cell r="K7">
            <v>0.016747685185185185</v>
          </cell>
        </row>
        <row r="8">
          <cell r="G8">
            <v>700</v>
          </cell>
          <cell r="H8">
            <v>0.013530092592592594</v>
          </cell>
          <cell r="J8">
            <v>800</v>
          </cell>
          <cell r="K8">
            <v>0.017384259259259262</v>
          </cell>
        </row>
        <row r="9">
          <cell r="J9">
            <v>700</v>
          </cell>
          <cell r="K9">
            <v>0.013495370370370371</v>
          </cell>
        </row>
        <row r="10">
          <cell r="C10">
            <v>1</v>
          </cell>
          <cell r="G10">
            <v>1000</v>
          </cell>
          <cell r="H10">
            <v>0.06075231481481482</v>
          </cell>
        </row>
        <row r="11">
          <cell r="J11">
            <v>1000</v>
          </cell>
          <cell r="K11">
            <v>0.05561342592592592</v>
          </cell>
        </row>
        <row r="12">
          <cell r="G12">
            <v>700</v>
          </cell>
          <cell r="H12">
            <v>0.045625</v>
          </cell>
          <cell r="J12">
            <v>800</v>
          </cell>
          <cell r="K12">
            <v>0.05755787037037038</v>
          </cell>
        </row>
        <row r="13">
          <cell r="J13">
            <v>700</v>
          </cell>
          <cell r="K13">
            <v>0.04459490740740741</v>
          </cell>
        </row>
        <row r="14">
          <cell r="C14">
            <v>1</v>
          </cell>
          <cell r="G14">
            <v>1000</v>
          </cell>
          <cell r="H14">
            <v>0.04677083333333334</v>
          </cell>
        </row>
        <row r="15">
          <cell r="J15">
            <v>1000</v>
          </cell>
          <cell r="K15">
            <v>0.04770833333333333</v>
          </cell>
        </row>
        <row r="16">
          <cell r="G16">
            <v>700</v>
          </cell>
          <cell r="H16">
            <v>0.03943287037037037</v>
          </cell>
          <cell r="J16">
            <v>800</v>
          </cell>
          <cell r="K16">
            <v>0.05535879629629629</v>
          </cell>
        </row>
        <row r="17">
          <cell r="J17">
            <v>700</v>
          </cell>
          <cell r="K17">
            <v>0.03137731481481481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4"/>
  <sheetViews>
    <sheetView zoomScalePageLayoutView="0" workbookViewId="0" topLeftCell="A1">
      <selection activeCell="D27" sqref="D27"/>
    </sheetView>
  </sheetViews>
  <sheetFormatPr defaultColWidth="11.7109375" defaultRowHeight="12.75"/>
  <cols>
    <col min="1" max="1" width="6.28125" style="0" customWidth="1"/>
    <col min="2" max="2" width="27.57421875" style="0" customWidth="1"/>
    <col min="3" max="3" width="4.7109375" style="24" customWidth="1"/>
    <col min="4" max="6" width="13.00390625" style="0" customWidth="1"/>
    <col min="7" max="7" width="13.00390625" style="10" customWidth="1"/>
    <col min="8" max="10" width="8.421875" style="0" customWidth="1"/>
    <col min="11" max="11" width="8.421875" style="2" customWidth="1"/>
    <col min="12" max="12" width="10.7109375" style="2" customWidth="1"/>
    <col min="13" max="13" width="11.57421875" style="0" customWidth="1"/>
    <col min="14" max="14" width="6.421875" style="0" hidden="1" customWidth="1"/>
    <col min="15" max="15" width="14.8515625" style="0" customWidth="1"/>
  </cols>
  <sheetData>
    <row r="1" ht="12.75">
      <c r="A1" s="23" t="s">
        <v>231</v>
      </c>
    </row>
    <row r="2" spans="4:15" ht="12.75">
      <c r="D2" s="14" t="s">
        <v>229</v>
      </c>
      <c r="E2" s="14" t="s">
        <v>229</v>
      </c>
      <c r="F2" s="81" t="s">
        <v>230</v>
      </c>
      <c r="G2" s="81" t="s">
        <v>230</v>
      </c>
      <c r="H2" s="1"/>
      <c r="L2" s="90" t="s">
        <v>0</v>
      </c>
      <c r="M2" s="92" t="s">
        <v>205</v>
      </c>
      <c r="N2" s="93"/>
      <c r="O2" s="96" t="s">
        <v>212</v>
      </c>
    </row>
    <row r="3" spans="4:15" ht="12.75">
      <c r="D3" s="29">
        <v>42860</v>
      </c>
      <c r="E3" s="29">
        <v>42861</v>
      </c>
      <c r="F3" s="29">
        <v>42875</v>
      </c>
      <c r="G3" s="29">
        <v>42876</v>
      </c>
      <c r="H3" s="1"/>
      <c r="L3" s="90"/>
      <c r="M3" s="92"/>
      <c r="N3" s="93"/>
      <c r="O3" s="92"/>
    </row>
    <row r="4" spans="1:15" ht="14.25">
      <c r="A4" s="3"/>
      <c r="B4" s="3"/>
      <c r="C4" s="30"/>
      <c r="D4" s="84">
        <v>0.014259259259259261</v>
      </c>
      <c r="E4" s="85">
        <v>0.05873842592592593</v>
      </c>
      <c r="F4" s="80">
        <v>0.0795949074074074</v>
      </c>
      <c r="G4" s="80">
        <v>0.021689814814814815</v>
      </c>
      <c r="H4" s="4"/>
      <c r="I4" s="3"/>
      <c r="J4" s="3"/>
      <c r="K4" s="5"/>
      <c r="L4" s="91"/>
      <c r="M4" s="94"/>
      <c r="N4" s="95"/>
      <c r="O4" s="94"/>
    </row>
    <row r="5" spans="1:15" ht="12.75">
      <c r="A5" s="23">
        <v>1</v>
      </c>
      <c r="B5" s="83" t="s">
        <v>203</v>
      </c>
      <c r="C5" s="77"/>
      <c r="D5" s="82">
        <v>0.014259259259259261</v>
      </c>
      <c r="E5" s="8">
        <v>0.05873842592592593</v>
      </c>
      <c r="F5" s="8">
        <v>0.0795949074074074</v>
      </c>
      <c r="G5" s="8">
        <v>0.02207175925925926</v>
      </c>
      <c r="H5" s="6">
        <f>(2-D5/$D$4)*100</f>
        <v>100</v>
      </c>
      <c r="I5" s="32">
        <f>(2-E5/$E$4)*100</f>
        <v>100</v>
      </c>
      <c r="J5" s="42">
        <f>(2-F5/$F$4)*100</f>
        <v>100</v>
      </c>
      <c r="K5" s="41">
        <f>(2-G5/$G$4)*100</f>
        <v>98.23906083244395</v>
      </c>
      <c r="L5" s="13">
        <f>SUM(H5:K5)</f>
        <v>398.23906083244395</v>
      </c>
      <c r="M5" s="105">
        <f>SMALL((H5:K5,I5,K5),1)</f>
        <v>98.23906083244395</v>
      </c>
      <c r="N5" s="28">
        <f>SMALL((H5:K5),1)</f>
        <v>98.23906083244395</v>
      </c>
      <c r="O5" s="7">
        <f>L5-M5</f>
        <v>300</v>
      </c>
    </row>
    <row r="6" spans="1:15" ht="12.75">
      <c r="A6" s="23">
        <v>2</v>
      </c>
      <c r="B6" s="27" t="s">
        <v>204</v>
      </c>
      <c r="C6" s="78"/>
      <c r="D6" s="82">
        <v>0.014513888888888889</v>
      </c>
      <c r="E6" s="8">
        <v>0.059710648148148145</v>
      </c>
      <c r="F6" s="8">
        <v>0.08201388888888889</v>
      </c>
      <c r="G6" s="8">
        <v>0.0234375</v>
      </c>
      <c r="H6" s="6">
        <f>(2-D6/$D$4)*100</f>
        <v>98.21428571428572</v>
      </c>
      <c r="I6" s="32">
        <f>(2-E6/$E$4)*100</f>
        <v>98.3448275862069</v>
      </c>
      <c r="J6" s="42">
        <f>(2-F6/$F$4)*100</f>
        <v>96.96088410644177</v>
      </c>
      <c r="K6" s="42">
        <f>(2-G6/$G$4)*100</f>
        <v>91.94236926360726</v>
      </c>
      <c r="L6" s="13">
        <f>SUM(H6:K6)</f>
        <v>385.46236667054166</v>
      </c>
      <c r="M6" s="105">
        <f>SMALL((H6:K6,I6,K6),1)</f>
        <v>91.94236926360726</v>
      </c>
      <c r="N6" s="28">
        <f>SMALL((H6:K6),1)</f>
        <v>91.94236926360726</v>
      </c>
      <c r="O6" s="7">
        <f>L6-M6</f>
        <v>293.5199974069344</v>
      </c>
    </row>
    <row r="7" spans="1:15" ht="12.75">
      <c r="A7" s="23">
        <v>3</v>
      </c>
      <c r="B7" s="27" t="s">
        <v>12</v>
      </c>
      <c r="C7" s="78"/>
      <c r="D7" s="82">
        <v>0.01528935185185185</v>
      </c>
      <c r="E7" s="8">
        <v>0.06116898148148148</v>
      </c>
      <c r="G7" s="8">
        <v>0.0221875</v>
      </c>
      <c r="H7" s="6">
        <f>(2-D7/$D$4)*100</f>
        <v>92.77597402597404</v>
      </c>
      <c r="I7" s="32">
        <f>(2-E7/$E$4)*100</f>
        <v>95.86206896551725</v>
      </c>
      <c r="J7" s="79">
        <v>0</v>
      </c>
      <c r="K7" s="41">
        <f>(2-G7/$G$4)*100</f>
        <v>97.70544290288154</v>
      </c>
      <c r="L7" s="13">
        <f>SUM(H7:K7)</f>
        <v>286.34348589437286</v>
      </c>
      <c r="M7" s="105">
        <f>SMALL((H7:K7,I7,K7),1)</f>
        <v>0</v>
      </c>
      <c r="N7" s="28">
        <f>SMALL((H7:K7),1)</f>
        <v>0</v>
      </c>
      <c r="O7" s="7">
        <f>L7-M7</f>
        <v>286.34348589437286</v>
      </c>
    </row>
    <row r="8" spans="1:15" ht="12.75">
      <c r="A8" s="23">
        <v>4</v>
      </c>
      <c r="B8" s="27" t="s">
        <v>232</v>
      </c>
      <c r="C8" s="78"/>
      <c r="D8" s="82">
        <v>0.015474537037037038</v>
      </c>
      <c r="E8" s="8">
        <v>0.06689814814814815</v>
      </c>
      <c r="F8" s="8">
        <v>0.09901620370370372</v>
      </c>
      <c r="G8" s="8">
        <v>0.02394675925925926</v>
      </c>
      <c r="H8" s="6">
        <f>(2-D8/$D$4)*100</f>
        <v>91.47727272727273</v>
      </c>
      <c r="I8" s="32">
        <f>(2-E8/$E$4)*100</f>
        <v>86.10837438423647</v>
      </c>
      <c r="J8" s="42">
        <f>(2-F8/$F$4)*100</f>
        <v>75.59982550530752</v>
      </c>
      <c r="K8" s="41">
        <f>(2-G8/$G$4)*100</f>
        <v>89.59445037353252</v>
      </c>
      <c r="L8" s="13">
        <f>SUM(H8:K8)</f>
        <v>342.7799229903493</v>
      </c>
      <c r="M8" s="105">
        <f>SMALL((H8:K8,I8,K8),1)</f>
        <v>75.59982550530752</v>
      </c>
      <c r="N8" s="28">
        <f>SMALL((H8:K8),1)</f>
        <v>75.59982550530752</v>
      </c>
      <c r="O8" s="7">
        <f>L8-M8</f>
        <v>267.18009748504176</v>
      </c>
    </row>
    <row r="9" spans="1:15" ht="12.75">
      <c r="A9" s="23">
        <v>5</v>
      </c>
      <c r="B9" s="27" t="s">
        <v>8</v>
      </c>
      <c r="C9" s="78"/>
      <c r="D9" s="82">
        <v>0.016805555555555556</v>
      </c>
      <c r="E9" s="8">
        <v>0.07020833333333333</v>
      </c>
      <c r="F9" s="8">
        <v>0.09475694444444445</v>
      </c>
      <c r="G9" s="8">
        <v>0.03986111111111111</v>
      </c>
      <c r="H9" s="6">
        <f>(2-D9/$D$4)*100</f>
        <v>82.14285714285717</v>
      </c>
      <c r="I9" s="32">
        <f>(2-E9/$E$4)*100</f>
        <v>80.4729064039409</v>
      </c>
      <c r="J9" s="42">
        <f>(2-F9/$F$4)*100</f>
        <v>80.95099607386942</v>
      </c>
      <c r="K9" s="41">
        <f>(2-G9/$G$4)*100</f>
        <v>16.221985058697964</v>
      </c>
      <c r="L9" s="13">
        <f>SUM(H9:K9)</f>
        <v>259.78874467936544</v>
      </c>
      <c r="M9" s="105">
        <f>SMALL((H9:K9,I9,K9),1)</f>
        <v>16.221985058697964</v>
      </c>
      <c r="N9" s="28">
        <f>SMALL((H9:K9),1)</f>
        <v>16.221985058697964</v>
      </c>
      <c r="O9" s="7">
        <f>L9-M9</f>
        <v>243.56675962066748</v>
      </c>
    </row>
    <row r="10" spans="1:15" ht="12.75">
      <c r="A10" s="23">
        <v>6</v>
      </c>
      <c r="B10" s="27" t="s">
        <v>18</v>
      </c>
      <c r="C10" s="78"/>
      <c r="D10" s="82">
        <v>0.01678240740740741</v>
      </c>
      <c r="E10" s="8">
        <v>0.07357638888888889</v>
      </c>
      <c r="F10" s="8">
        <v>0.1009837962962963</v>
      </c>
      <c r="G10" s="8">
        <v>0.02585648148148148</v>
      </c>
      <c r="H10" s="6">
        <f>(2-D10/$D$4)*100</f>
        <v>82.3051948051948</v>
      </c>
      <c r="I10" s="32">
        <f>(2-E10/$E$4)*100</f>
        <v>74.73891625615765</v>
      </c>
      <c r="J10" s="42">
        <f>(2-F10/$F$4)*100</f>
        <v>73.12781736222189</v>
      </c>
      <c r="K10" s="42">
        <f>(2-G10/$G$4)*100</f>
        <v>80.78975453575241</v>
      </c>
      <c r="L10" s="13">
        <f>SUM(H10:K10)</f>
        <v>310.96168295932677</v>
      </c>
      <c r="M10" s="105">
        <f>SMALL((H10:K10,I10,K10),1)</f>
        <v>73.12781736222189</v>
      </c>
      <c r="N10" s="28">
        <f>SMALL((H10:K10),1)</f>
        <v>73.12781736222189</v>
      </c>
      <c r="O10" s="7">
        <f>L10-M10</f>
        <v>237.83386559710488</v>
      </c>
    </row>
    <row r="11" spans="1:15" ht="12.75">
      <c r="A11" s="23">
        <v>7</v>
      </c>
      <c r="B11" s="27" t="s">
        <v>36</v>
      </c>
      <c r="C11" s="78"/>
      <c r="D11" s="82">
        <v>0.017187499999999998</v>
      </c>
      <c r="E11" s="8">
        <v>0.07314814814814814</v>
      </c>
      <c r="F11" s="76" t="s">
        <v>1</v>
      </c>
      <c r="G11" s="8">
        <v>0.02770833333333333</v>
      </c>
      <c r="H11" s="6">
        <f>(2-D11/$D$4)*100</f>
        <v>79.46428571428574</v>
      </c>
      <c r="I11" s="32">
        <f>(2-E11/$E$4)*100</f>
        <v>75.46798029556652</v>
      </c>
      <c r="J11" s="42">
        <v>0</v>
      </c>
      <c r="K11" s="42">
        <f>(2-G11/$G$4)*100</f>
        <v>72.25186766275347</v>
      </c>
      <c r="L11" s="13">
        <f>SUM(H11:K11)</f>
        <v>227.1841336726057</v>
      </c>
      <c r="M11" s="105">
        <f>SMALL((H11:K11,I11,K11),1)</f>
        <v>0</v>
      </c>
      <c r="N11" s="28">
        <f>SMALL((H11:K11),1)</f>
        <v>0</v>
      </c>
      <c r="O11" s="7">
        <f>L11-M11</f>
        <v>227.1841336726057</v>
      </c>
    </row>
    <row r="12" spans="1:15" ht="12.75">
      <c r="A12" s="23">
        <v>8</v>
      </c>
      <c r="B12" s="27" t="s">
        <v>20</v>
      </c>
      <c r="C12" s="78"/>
      <c r="D12" s="82">
        <v>0.01824074074074074</v>
      </c>
      <c r="E12" s="8">
        <v>0.07028935185185185</v>
      </c>
      <c r="F12" s="8">
        <v>0.1013888888888889</v>
      </c>
      <c r="G12" s="8">
        <v>0.030474537037037036</v>
      </c>
      <c r="H12" s="6">
        <f>(2-D12/$D$4)*100</f>
        <v>72.0779220779221</v>
      </c>
      <c r="I12" s="32">
        <f>(2-E12/$E$4)*100</f>
        <v>80.33497536945814</v>
      </c>
      <c r="J12" s="42">
        <f>(2-F12/$F$4)*100</f>
        <v>72.61887450923365</v>
      </c>
      <c r="K12" s="42">
        <f>(2-G12/$G$4)*100</f>
        <v>59.49839914621131</v>
      </c>
      <c r="L12" s="13">
        <f>SUM(H12:K12)</f>
        <v>284.5301711028252</v>
      </c>
      <c r="M12" s="105">
        <f>SMALL((H12:K12,I12,K12),1)</f>
        <v>59.49839914621131</v>
      </c>
      <c r="N12" s="28">
        <f>SMALL((H12:K12),1)</f>
        <v>59.49839914621131</v>
      </c>
      <c r="O12" s="7">
        <f>L12-M12</f>
        <v>225.03177195661388</v>
      </c>
    </row>
    <row r="13" spans="1:15" ht="12.75">
      <c r="A13" s="23">
        <v>9</v>
      </c>
      <c r="B13" s="27" t="s">
        <v>15</v>
      </c>
      <c r="C13" s="78"/>
      <c r="D13" s="76" t="s">
        <v>1</v>
      </c>
      <c r="E13" s="76" t="s">
        <v>1</v>
      </c>
      <c r="F13" s="8">
        <v>0.08208333333333334</v>
      </c>
      <c r="G13" s="8">
        <v>0.021689814814814815</v>
      </c>
      <c r="H13" s="6">
        <v>0</v>
      </c>
      <c r="I13" s="32">
        <v>0</v>
      </c>
      <c r="J13" s="42">
        <f>(2-F13/$F$4)*100</f>
        <v>96.87363676021519</v>
      </c>
      <c r="K13" s="41">
        <f>(2-G13/$G$4)*100</f>
        <v>100</v>
      </c>
      <c r="L13" s="13">
        <f>SUM(H13:K13)</f>
        <v>196.8736367602152</v>
      </c>
      <c r="M13" s="105">
        <f>SMALL((H13:K13,I13,K13),1)</f>
        <v>0</v>
      </c>
      <c r="N13" s="28">
        <f>SMALL((H13:K13),1)</f>
        <v>0</v>
      </c>
      <c r="O13" s="7">
        <f>L13-M13</f>
        <v>196.8736367602152</v>
      </c>
    </row>
    <row r="14" spans="1:15" ht="12.75">
      <c r="A14" s="23">
        <v>10</v>
      </c>
      <c r="B14" s="27" t="s">
        <v>213</v>
      </c>
      <c r="C14" s="78"/>
      <c r="D14" s="82">
        <v>0.020590277777777777</v>
      </c>
      <c r="E14" s="8">
        <v>0.10077546296296297</v>
      </c>
      <c r="F14" s="8">
        <v>0.12797453703703704</v>
      </c>
      <c r="G14" s="8">
        <v>0.02829861111111111</v>
      </c>
      <c r="H14" s="6">
        <f>(2-D14/$D$4)*100</f>
        <v>55.60064935064939</v>
      </c>
      <c r="I14" s="32">
        <f>(2-E14/$E$4)*100</f>
        <v>28.43349753694582</v>
      </c>
      <c r="J14" s="42">
        <f>(2-F14/$F$4)*100</f>
        <v>39.21768212883525</v>
      </c>
      <c r="K14" s="42">
        <f>(2-G14/$G$4)*100</f>
        <v>69.53041622198506</v>
      </c>
      <c r="L14" s="13">
        <f>SUM(H14:K14)</f>
        <v>192.78224523841553</v>
      </c>
      <c r="M14" s="105">
        <f>SMALL((H14:K14,I14,K14),1)</f>
        <v>28.43349753694582</v>
      </c>
      <c r="N14" s="28">
        <f>SMALL((H14:K14),1)</f>
        <v>28.43349753694582</v>
      </c>
      <c r="O14" s="7">
        <f>L14-M14</f>
        <v>164.3487477014697</v>
      </c>
    </row>
    <row r="15" spans="1:15" ht="12.75">
      <c r="A15" s="23">
        <v>11</v>
      </c>
      <c r="B15" s="27" t="s">
        <v>202</v>
      </c>
      <c r="C15" s="78"/>
      <c r="D15" s="82">
        <v>0.020092592592592592</v>
      </c>
      <c r="E15" s="8">
        <v>0.09461805555555557</v>
      </c>
      <c r="F15" s="8">
        <v>0.11997685185185185</v>
      </c>
      <c r="G15" s="8">
        <v>0.03203703703703704</v>
      </c>
      <c r="H15" s="6">
        <f>(2-D15/$D$4)*100</f>
        <v>59.09090909090911</v>
      </c>
      <c r="I15" s="32">
        <f>(2-E15/$E$4)*100</f>
        <v>38.91625615763545</v>
      </c>
      <c r="J15" s="42">
        <f>(2-F15/$F$4)*100</f>
        <v>49.265668169259854</v>
      </c>
      <c r="K15" s="42">
        <f>(2-G15/$G$4)*100</f>
        <v>52.29455709711846</v>
      </c>
      <c r="L15" s="13">
        <f>SUM(H15:K15)</f>
        <v>199.56739051492286</v>
      </c>
      <c r="M15" s="105">
        <f>SMALL((H15:K15,I15,K15),1)</f>
        <v>38.91625615763545</v>
      </c>
      <c r="N15" s="28">
        <f>SMALL((H15:K15),1)</f>
        <v>38.91625615763545</v>
      </c>
      <c r="O15" s="7">
        <f>L15-M15</f>
        <v>160.65113435728742</v>
      </c>
    </row>
    <row r="16" spans="1:15" ht="12.75">
      <c r="A16" s="23">
        <v>12</v>
      </c>
      <c r="B16" s="27" t="s">
        <v>137</v>
      </c>
      <c r="C16" s="78"/>
      <c r="F16" s="8">
        <v>0.11586805555555556</v>
      </c>
      <c r="G16" s="8">
        <v>0.027268518518518515</v>
      </c>
      <c r="H16" s="89">
        <v>0</v>
      </c>
      <c r="I16" s="79">
        <v>0</v>
      </c>
      <c r="J16" s="42">
        <f>(2-F16/$F$4)*100</f>
        <v>54.42780282099753</v>
      </c>
      <c r="K16" s="41">
        <f>(2-G16/$G$4)*100</f>
        <v>74.27961579509072</v>
      </c>
      <c r="L16" s="13">
        <f>SUM(H16:K16)</f>
        <v>128.70741861608826</v>
      </c>
      <c r="M16" s="105">
        <f>SMALL((H16:K16,I16,K16),1)</f>
        <v>0</v>
      </c>
      <c r="N16" s="1"/>
      <c r="O16" s="7">
        <f>L16-M16</f>
        <v>128.70741861608826</v>
      </c>
    </row>
    <row r="17" spans="1:15" ht="12.75">
      <c r="A17" s="23">
        <v>13</v>
      </c>
      <c r="B17" s="27" t="s">
        <v>34</v>
      </c>
      <c r="C17" s="78"/>
      <c r="D17" s="76" t="s">
        <v>1</v>
      </c>
      <c r="E17" s="76" t="s">
        <v>1</v>
      </c>
      <c r="G17" s="8">
        <v>0.02517361111111111</v>
      </c>
      <c r="H17" s="6">
        <v>0</v>
      </c>
      <c r="I17" s="32">
        <v>0</v>
      </c>
      <c r="J17" s="79">
        <v>0</v>
      </c>
      <c r="K17" s="42">
        <f>(2-G17/$G$4)*100</f>
        <v>83.93810032017078</v>
      </c>
      <c r="L17" s="13">
        <f>SUM(H17:K17)</f>
        <v>83.93810032017078</v>
      </c>
      <c r="M17" s="105">
        <f>SMALL((H17:K17,I17,K17),1)</f>
        <v>0</v>
      </c>
      <c r="N17" s="28">
        <f>SMALL((H17:K17),1)</f>
        <v>0</v>
      </c>
      <c r="O17" s="7">
        <f>L17-M17</f>
        <v>83.93810032017078</v>
      </c>
    </row>
    <row r="18" spans="1:15" ht="12.75">
      <c r="A18" s="23">
        <v>14</v>
      </c>
      <c r="B18" s="27" t="s">
        <v>106</v>
      </c>
      <c r="C18" s="106" t="s">
        <v>198</v>
      </c>
      <c r="D18" s="82">
        <v>0.016689814814814817</v>
      </c>
      <c r="E18" s="76" t="s">
        <v>1</v>
      </c>
      <c r="G18"/>
      <c r="H18" s="6">
        <f>(2-D18/$D$4)*100</f>
        <v>82.95454545454545</v>
      </c>
      <c r="I18" s="32">
        <v>0</v>
      </c>
      <c r="J18" s="79">
        <v>0</v>
      </c>
      <c r="K18" s="79">
        <v>0</v>
      </c>
      <c r="L18" s="13">
        <f>SUM(H18:K18)</f>
        <v>82.95454545454545</v>
      </c>
      <c r="M18" s="105">
        <f>SMALL((H18:K18,I18,K18),1)</f>
        <v>0</v>
      </c>
      <c r="N18" s="104">
        <f>SMALL((H18:K18),1)</f>
        <v>0</v>
      </c>
      <c r="O18" s="7">
        <f>L18-M18</f>
        <v>82.95454545454545</v>
      </c>
    </row>
    <row r="19" spans="1:15" ht="12.75">
      <c r="A19" s="23">
        <v>15</v>
      </c>
      <c r="B19" s="27" t="s">
        <v>184</v>
      </c>
      <c r="C19" s="106" t="s">
        <v>198</v>
      </c>
      <c r="G19" s="112">
        <v>0.029305555555555557</v>
      </c>
      <c r="H19" s="89">
        <v>0</v>
      </c>
      <c r="I19" s="79">
        <v>0</v>
      </c>
      <c r="J19" s="79">
        <v>0</v>
      </c>
      <c r="K19" s="61">
        <f>(2-G19/$G$4)*100</f>
        <v>64.88794023479187</v>
      </c>
      <c r="L19" s="13">
        <f>SUM(H19:K19)</f>
        <v>64.88794023479187</v>
      </c>
      <c r="M19" s="105">
        <f>SMALL((H19:K19,I19,K19),1)</f>
        <v>0</v>
      </c>
      <c r="N19" s="88"/>
      <c r="O19" s="7">
        <f>L19-M19</f>
        <v>64.88794023479187</v>
      </c>
    </row>
    <row r="20" spans="1:15" ht="12.75">
      <c r="A20" s="23">
        <v>16</v>
      </c>
      <c r="B20" s="27" t="s">
        <v>234</v>
      </c>
      <c r="C20" s="87"/>
      <c r="D20" s="9"/>
      <c r="F20" s="76" t="s">
        <v>1</v>
      </c>
      <c r="G20" s="8">
        <v>0.032407407407407406</v>
      </c>
      <c r="H20" s="89">
        <v>0</v>
      </c>
      <c r="I20" s="79">
        <v>0</v>
      </c>
      <c r="J20" s="42">
        <v>0</v>
      </c>
      <c r="K20" s="61">
        <f>(2-G20/$G$4)*100</f>
        <v>50.58697972251869</v>
      </c>
      <c r="L20" s="13">
        <f>SUM(H20:K20)</f>
        <v>50.58697972251869</v>
      </c>
      <c r="M20" s="105">
        <f>SMALL((H20:K20,I20,K20),1)</f>
        <v>0</v>
      </c>
      <c r="N20" s="88"/>
      <c r="O20" s="7">
        <f>L20-M20</f>
        <v>50.58697972251869</v>
      </c>
    </row>
    <row r="21" spans="1:15" ht="12.75">
      <c r="A21" s="23">
        <v>17</v>
      </c>
      <c r="B21" s="27" t="s">
        <v>233</v>
      </c>
      <c r="C21" s="87"/>
      <c r="G21" s="8">
        <v>0.03243055555555556</v>
      </c>
      <c r="H21" s="89">
        <v>0</v>
      </c>
      <c r="I21" s="79">
        <v>0</v>
      </c>
      <c r="J21" s="79">
        <v>0</v>
      </c>
      <c r="K21" s="61">
        <f>(2-G21/$G$4)*100</f>
        <v>50.48025613660616</v>
      </c>
      <c r="L21" s="13">
        <f>SUM(H21:K21)</f>
        <v>50.48025613660616</v>
      </c>
      <c r="M21" s="105">
        <f>SMALL((H21:K21,I21,K21),1)</f>
        <v>0</v>
      </c>
      <c r="N21" s="88"/>
      <c r="O21" s="7">
        <f>L21-M21</f>
        <v>50.48025613660616</v>
      </c>
    </row>
    <row r="22" spans="1:15" ht="12.75">
      <c r="A22" s="23">
        <v>18</v>
      </c>
      <c r="B22" s="27" t="s">
        <v>241</v>
      </c>
      <c r="C22" s="106" t="s">
        <v>198</v>
      </c>
      <c r="G22" s="112">
        <v>0.03399305555555556</v>
      </c>
      <c r="H22" s="89">
        <v>0</v>
      </c>
      <c r="I22" s="79">
        <v>0</v>
      </c>
      <c r="J22" s="79">
        <v>0</v>
      </c>
      <c r="K22" s="61">
        <f>(2-G22/$G$4)*100</f>
        <v>43.2764140875133</v>
      </c>
      <c r="L22" s="13">
        <f>SUM(H22:K22)</f>
        <v>43.2764140875133</v>
      </c>
      <c r="M22" s="105">
        <f>SMALL((H22:K22,I22,K22),1)</f>
        <v>0</v>
      </c>
      <c r="N22" s="88"/>
      <c r="O22" s="7">
        <f>L22-M22</f>
        <v>43.2764140875133</v>
      </c>
    </row>
    <row r="23" spans="1:15" ht="12.75">
      <c r="A23" s="23">
        <v>19</v>
      </c>
      <c r="B23" s="27" t="s">
        <v>235</v>
      </c>
      <c r="C23" s="87"/>
      <c r="G23" s="108">
        <v>0.036898148148148145</v>
      </c>
      <c r="H23" s="89">
        <v>0</v>
      </c>
      <c r="I23" s="79">
        <v>0</v>
      </c>
      <c r="J23" s="79">
        <v>0</v>
      </c>
      <c r="K23" s="61">
        <f>(2-G23/$G$4)*100</f>
        <v>29.882604055496277</v>
      </c>
      <c r="L23" s="13">
        <f>SUM(H23:K23)</f>
        <v>29.882604055496277</v>
      </c>
      <c r="M23" s="105">
        <f>SMALL((H23:K23,I23,K23),1)</f>
        <v>0</v>
      </c>
      <c r="N23" s="88"/>
      <c r="O23" s="7">
        <f>L23-M23</f>
        <v>29.882604055496277</v>
      </c>
    </row>
    <row r="24" spans="1:15" ht="12.75">
      <c r="A24" s="23">
        <v>20</v>
      </c>
      <c r="B24" s="27" t="s">
        <v>108</v>
      </c>
      <c r="C24" s="106" t="s">
        <v>198</v>
      </c>
      <c r="G24" s="108">
        <v>0.040625</v>
      </c>
      <c r="H24" s="89">
        <v>0</v>
      </c>
      <c r="I24" s="79">
        <v>0</v>
      </c>
      <c r="J24" s="79">
        <v>0</v>
      </c>
      <c r="K24" s="61">
        <f>(2-G24/$G$4)*100</f>
        <v>12.700106723585902</v>
      </c>
      <c r="L24" s="13">
        <f>SUM(H24:K24)</f>
        <v>12.700106723585902</v>
      </c>
      <c r="M24" s="105">
        <f>SMALL((H24:K24,I24,K24),1)</f>
        <v>0</v>
      </c>
      <c r="N24" s="88"/>
      <c r="O24" s="7">
        <f>L24-M24</f>
        <v>12.700106723585902</v>
      </c>
    </row>
    <row r="25" spans="1:15" ht="12.75">
      <c r="A25" s="23">
        <v>21</v>
      </c>
      <c r="B25" s="27" t="s">
        <v>240</v>
      </c>
      <c r="C25" s="87"/>
      <c r="D25" s="82"/>
      <c r="E25" s="8"/>
      <c r="F25" s="107" t="s">
        <v>1</v>
      </c>
      <c r="G25" s="114" t="s">
        <v>1</v>
      </c>
      <c r="H25" s="6"/>
      <c r="I25" s="32"/>
      <c r="J25" s="42">
        <v>0</v>
      </c>
      <c r="K25" s="61">
        <v>0</v>
      </c>
      <c r="L25" s="13">
        <f>SUM(H25:K25)</f>
        <v>0</v>
      </c>
      <c r="M25" s="105">
        <f>SMALL((H25:K25,I25,K25),1)</f>
        <v>0</v>
      </c>
      <c r="N25" s="104"/>
      <c r="O25" s="7">
        <f>L25-M25</f>
        <v>0</v>
      </c>
    </row>
    <row r="28" ht="12.75">
      <c r="D28" s="11"/>
    </row>
    <row r="30" ht="12.75">
      <c r="D30" s="11"/>
    </row>
    <row r="35" ht="12.75">
      <c r="D35" s="9"/>
    </row>
    <row r="36" ht="12.75">
      <c r="D36" s="11"/>
    </row>
    <row r="41" ht="12.75">
      <c r="D41" s="9"/>
    </row>
    <row r="42" ht="12.75">
      <c r="D42" s="11"/>
    </row>
    <row r="43" ht="12.75">
      <c r="D43" s="11"/>
    </row>
    <row r="44" ht="12.75">
      <c r="D44" s="11"/>
    </row>
    <row r="53" ht="12.75">
      <c r="D53" s="11"/>
    </row>
    <row r="63" ht="12.75">
      <c r="D63" s="9"/>
    </row>
    <row r="64" ht="12.75">
      <c r="D64" s="11"/>
    </row>
    <row r="66" ht="12.75">
      <c r="D66" s="11"/>
    </row>
    <row r="69" ht="12.75">
      <c r="D69" s="11"/>
    </row>
    <row r="79" ht="12.75">
      <c r="D79" s="11"/>
    </row>
    <row r="82" ht="12.75">
      <c r="D82" s="11"/>
    </row>
    <row r="88" ht="12.75">
      <c r="D88" s="11"/>
    </row>
    <row r="90" ht="12.75">
      <c r="D90" s="9"/>
    </row>
    <row r="94" ht="12.75">
      <c r="D94" s="11"/>
    </row>
    <row r="99" ht="12.75">
      <c r="D99" s="11"/>
    </row>
    <row r="102" ht="12.75">
      <c r="D102" s="11"/>
    </row>
    <row r="105" ht="12.75">
      <c r="D105" s="11"/>
    </row>
    <row r="106" ht="12.75">
      <c r="D106" s="9"/>
    </row>
    <row r="113" ht="12.75">
      <c r="D113" s="11"/>
    </row>
    <row r="114" ht="12.75">
      <c r="D114" s="11"/>
    </row>
    <row r="117" ht="12.75">
      <c r="D117" s="11"/>
    </row>
    <row r="129" ht="12.75">
      <c r="D129" s="9"/>
    </row>
    <row r="132" ht="12.75">
      <c r="D132" s="11"/>
    </row>
    <row r="147" ht="12.75">
      <c r="D147" s="11"/>
    </row>
    <row r="151" ht="12.75">
      <c r="D151" s="11"/>
    </row>
    <row r="152" ht="12.75">
      <c r="D152" s="9"/>
    </row>
    <row r="159" ht="12.75">
      <c r="D159" s="11"/>
    </row>
    <row r="160" ht="12.75">
      <c r="D160" s="9"/>
    </row>
    <row r="168" ht="12.75">
      <c r="D168" s="11"/>
    </row>
    <row r="171" ht="12.75">
      <c r="D171" s="11"/>
    </row>
    <row r="173" ht="12.75">
      <c r="D173" s="11"/>
    </row>
    <row r="183" ht="12.75">
      <c r="D183" s="11"/>
    </row>
    <row r="186" ht="12.75">
      <c r="D186" s="11"/>
    </row>
    <row r="194" ht="12.75">
      <c r="D194" s="9"/>
    </row>
    <row r="197" ht="12.75">
      <c r="D197" s="11"/>
    </row>
    <row r="219" ht="12.75">
      <c r="D219" s="11"/>
    </row>
    <row r="229" ht="12.75">
      <c r="D229" s="11"/>
    </row>
    <row r="240" ht="12.75">
      <c r="D240" s="11"/>
    </row>
    <row r="253" ht="12.75">
      <c r="D253" s="9"/>
    </row>
    <row r="255" ht="12.75">
      <c r="D255" s="12"/>
    </row>
    <row r="259" ht="12.75">
      <c r="D259" s="9"/>
    </row>
    <row r="262" ht="12.75">
      <c r="D262" s="11"/>
    </row>
    <row r="263" ht="12.75">
      <c r="D263" s="11"/>
    </row>
    <row r="270" ht="12.75">
      <c r="D270" s="9"/>
    </row>
    <row r="272" ht="12.75">
      <c r="D272" s="11"/>
    </row>
    <row r="273" ht="12.75">
      <c r="D273" s="11"/>
    </row>
    <row r="274" ht="12.75">
      <c r="D274" s="11"/>
    </row>
    <row r="279" ht="12.75">
      <c r="D279" s="11"/>
    </row>
    <row r="281" ht="12.75">
      <c r="D281" s="11"/>
    </row>
    <row r="283" ht="12.75">
      <c r="D283" s="9"/>
    </row>
    <row r="287" ht="12.75">
      <c r="D287" s="11"/>
    </row>
    <row r="289" ht="12.75">
      <c r="D289" s="9"/>
    </row>
    <row r="295" ht="12.75">
      <c r="D295" s="11"/>
    </row>
    <row r="302" ht="12.75">
      <c r="D302" s="11"/>
    </row>
    <row r="309" ht="12.75">
      <c r="D309" s="11"/>
    </row>
    <row r="331" ht="12.75">
      <c r="D331" s="11"/>
    </row>
    <row r="341" ht="12.75">
      <c r="D341" s="9"/>
    </row>
    <row r="347" ht="12.75">
      <c r="D347" s="9"/>
    </row>
    <row r="348" ht="12.75">
      <c r="D348" s="11"/>
    </row>
    <row r="349" ht="12.75">
      <c r="D349" s="11"/>
    </row>
    <row r="351" ht="12.75">
      <c r="D351" s="11"/>
    </row>
    <row r="357" ht="12.75">
      <c r="D357" s="11"/>
    </row>
    <row r="364" ht="12.75">
      <c r="D364" s="11"/>
    </row>
    <row r="371" ht="12.75">
      <c r="D371" s="11"/>
    </row>
    <row r="377" ht="12.75">
      <c r="D377" s="11"/>
    </row>
    <row r="378" ht="12.75">
      <c r="D378" s="11"/>
    </row>
    <row r="381" ht="12.75">
      <c r="D381" s="11"/>
    </row>
    <row r="384" ht="12.75">
      <c r="D384" s="11"/>
    </row>
    <row r="385" ht="12.75">
      <c r="D385" s="11"/>
    </row>
    <row r="393" ht="12.75">
      <c r="D393" s="11"/>
    </row>
    <row r="394" ht="12.75">
      <c r="D394" s="11"/>
    </row>
    <row r="402" ht="12.75">
      <c r="D402" s="11"/>
    </row>
    <row r="404" ht="12.75">
      <c r="D404" s="11"/>
    </row>
    <row r="409" ht="12.75">
      <c r="D409" s="11"/>
    </row>
    <row r="413" ht="12.75">
      <c r="D413" s="11"/>
    </row>
    <row r="422" ht="12.75">
      <c r="D422" s="11"/>
    </row>
    <row r="427" ht="12.75">
      <c r="D427" s="11"/>
    </row>
    <row r="437" ht="12.75">
      <c r="D437" s="11"/>
    </row>
    <row r="440" ht="12.75">
      <c r="D440" s="11"/>
    </row>
    <row r="443" ht="12.75">
      <c r="D443" s="11"/>
    </row>
    <row r="444" ht="12.75">
      <c r="D444" s="9"/>
    </row>
    <row r="451" ht="12.75">
      <c r="D451" s="11"/>
    </row>
    <row r="452" ht="12.75">
      <c r="D452" s="11"/>
    </row>
    <row r="455" ht="12.75">
      <c r="D455" s="11"/>
    </row>
    <row r="460" ht="12.75">
      <c r="D460" s="9"/>
    </row>
    <row r="467" ht="12.75">
      <c r="D467" s="9"/>
    </row>
    <row r="470" ht="12.75">
      <c r="D470" s="9"/>
    </row>
    <row r="480" ht="12.75">
      <c r="D480" s="11"/>
    </row>
    <row r="484" ht="12.75">
      <c r="D484" s="11"/>
    </row>
    <row r="490" ht="12.75">
      <c r="D490" s="11"/>
    </row>
    <row r="493" ht="12.75">
      <c r="D493" s="9"/>
    </row>
    <row r="496" ht="12.75">
      <c r="D496" s="11"/>
    </row>
    <row r="504" ht="12.75">
      <c r="D504" s="11"/>
    </row>
    <row r="509" ht="12.75">
      <c r="D509" s="11"/>
    </row>
    <row r="511" ht="12.75">
      <c r="D511" s="11"/>
    </row>
    <row r="524" ht="12.75">
      <c r="D524" s="11"/>
    </row>
    <row r="528" ht="12.75">
      <c r="D528" s="9"/>
    </row>
    <row r="535" ht="12.75">
      <c r="D535" s="11"/>
    </row>
    <row r="539" ht="12.75">
      <c r="D539" s="11"/>
    </row>
    <row r="541" ht="12.75">
      <c r="D541" s="11"/>
    </row>
    <row r="544" ht="12.75">
      <c r="D544" s="11"/>
    </row>
    <row r="545" ht="12.75">
      <c r="D545" s="11"/>
    </row>
    <row r="551" ht="12.75">
      <c r="D551" s="9"/>
    </row>
    <row r="556" ht="12.75">
      <c r="D556" s="11"/>
    </row>
    <row r="559" ht="12.75">
      <c r="D559" s="11"/>
    </row>
    <row r="562" ht="12.75">
      <c r="D562" s="11"/>
    </row>
    <row r="578" ht="12.75">
      <c r="D578" s="9"/>
    </row>
    <row r="583" ht="12.75">
      <c r="D583" s="11"/>
    </row>
    <row r="590" ht="12.75">
      <c r="D590" s="11"/>
    </row>
    <row r="596" ht="12.75">
      <c r="D596" s="11"/>
    </row>
    <row r="600" ht="12.75">
      <c r="D600" s="11"/>
    </row>
    <row r="607" ht="12.75">
      <c r="D607" s="11"/>
    </row>
    <row r="609" ht="12.75">
      <c r="D609" s="11"/>
    </row>
    <row r="612" ht="12.75">
      <c r="D612" s="11"/>
    </row>
    <row r="619" ht="12.75">
      <c r="D619" s="11"/>
    </row>
    <row r="620" ht="12.75">
      <c r="D620" s="11"/>
    </row>
    <row r="634" ht="12.75">
      <c r="D634" s="9"/>
    </row>
    <row r="782" ht="10.5" customHeight="1"/>
  </sheetData>
  <sheetProtection/>
  <mergeCells count="3">
    <mergeCell ref="L2:L4"/>
    <mergeCell ref="M2:N4"/>
    <mergeCell ref="O2:O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5"/>
  <sheetViews>
    <sheetView tabSelected="1" zoomScalePageLayoutView="0" workbookViewId="0" topLeftCell="A1">
      <selection activeCell="I41" sqref="I41"/>
    </sheetView>
  </sheetViews>
  <sheetFormatPr defaultColWidth="11.7109375" defaultRowHeight="12.75"/>
  <cols>
    <col min="1" max="1" width="6.28125" style="0" customWidth="1"/>
    <col min="2" max="2" width="27.57421875" style="0" customWidth="1"/>
    <col min="3" max="3" width="4.7109375" style="24" customWidth="1"/>
    <col min="4" max="6" width="13.00390625" style="0" customWidth="1"/>
    <col min="7" max="7" width="13.00390625" style="10" customWidth="1"/>
    <col min="8" max="10" width="8.421875" style="0" customWidth="1"/>
    <col min="11" max="11" width="8.421875" style="2" customWidth="1"/>
    <col min="12" max="12" width="10.7109375" style="2" customWidth="1"/>
    <col min="13" max="13" width="11.57421875" style="0" customWidth="1"/>
    <col min="14" max="14" width="6.421875" style="0" hidden="1" customWidth="1"/>
    <col min="15" max="15" width="14.8515625" style="0" customWidth="1"/>
  </cols>
  <sheetData>
    <row r="1" ht="12.75">
      <c r="A1" s="23" t="s">
        <v>231</v>
      </c>
    </row>
    <row r="2" spans="4:15" ht="12.75">
      <c r="D2" s="14" t="s">
        <v>229</v>
      </c>
      <c r="E2" s="14" t="s">
        <v>229</v>
      </c>
      <c r="F2" s="81" t="s">
        <v>230</v>
      </c>
      <c r="G2" s="81" t="s">
        <v>230</v>
      </c>
      <c r="H2" s="1"/>
      <c r="L2" s="90" t="s">
        <v>0</v>
      </c>
      <c r="M2" s="92" t="s">
        <v>205</v>
      </c>
      <c r="N2" s="93"/>
      <c r="O2" s="96" t="s">
        <v>212</v>
      </c>
    </row>
    <row r="3" spans="4:15" ht="12.75">
      <c r="D3" s="29">
        <v>42861</v>
      </c>
      <c r="E3" s="29">
        <v>42862</v>
      </c>
      <c r="F3" s="29">
        <v>42875</v>
      </c>
      <c r="G3" s="29">
        <v>42876</v>
      </c>
      <c r="H3" s="1"/>
      <c r="L3" s="90"/>
      <c r="M3" s="92"/>
      <c r="N3" s="93"/>
      <c r="O3" s="92"/>
    </row>
    <row r="4" spans="1:15" ht="14.25">
      <c r="A4" s="3"/>
      <c r="B4" s="3"/>
      <c r="C4" s="30"/>
      <c r="D4" s="80">
        <v>0.06190972222222222</v>
      </c>
      <c r="E4" s="80">
        <v>0.0462037037037037</v>
      </c>
      <c r="F4" s="80">
        <v>0.07762731481481482</v>
      </c>
      <c r="G4" s="80">
        <v>0.019953703703703706</v>
      </c>
      <c r="H4" s="4"/>
      <c r="I4" s="3"/>
      <c r="J4" s="3"/>
      <c r="K4" s="5"/>
      <c r="L4" s="91"/>
      <c r="M4" s="94"/>
      <c r="N4" s="95"/>
      <c r="O4" s="94"/>
    </row>
    <row r="5" spans="1:15" ht="12.75">
      <c r="A5" s="23">
        <v>1</v>
      </c>
      <c r="B5" t="s">
        <v>101</v>
      </c>
      <c r="C5" s="77"/>
      <c r="D5" s="8">
        <v>0.06190972222222222</v>
      </c>
      <c r="E5" s="8">
        <v>0.04627314814814815</v>
      </c>
      <c r="F5" s="8">
        <v>0.07762731481481482</v>
      </c>
      <c r="G5" s="8">
        <v>0.02065972222222222</v>
      </c>
      <c r="H5" s="6">
        <f>(2-D5/$D$4)*100</f>
        <v>100</v>
      </c>
      <c r="I5" s="32">
        <f>(2-E5/$E$4)*100</f>
        <v>99.84969939879758</v>
      </c>
      <c r="J5" s="42">
        <f>(2-F5/$F$4)*100</f>
        <v>100</v>
      </c>
      <c r="K5" s="42">
        <f>(2-G5/$G$4)*100</f>
        <v>96.461716937355</v>
      </c>
      <c r="L5" s="13">
        <f>SUM(H5:K5)</f>
        <v>396.3114163361526</v>
      </c>
      <c r="M5" s="105">
        <f>SMALL((H5,I5,J5,K5),1)</f>
        <v>96.461716937355</v>
      </c>
      <c r="N5" s="28">
        <f>SMALL((H5:K5),1)</f>
        <v>96.461716937355</v>
      </c>
      <c r="O5" s="7">
        <f>L5-M5</f>
        <v>299.8496993987976</v>
      </c>
    </row>
    <row r="6" spans="1:15" ht="12.75">
      <c r="A6" s="23">
        <v>2</v>
      </c>
      <c r="B6" t="s">
        <v>88</v>
      </c>
      <c r="C6" s="78"/>
      <c r="D6" s="8">
        <v>0.06321759259259259</v>
      </c>
      <c r="E6" s="8">
        <v>0.0462037037037037</v>
      </c>
      <c r="F6" s="8">
        <v>0.08017361111111111</v>
      </c>
      <c r="G6" s="8">
        <v>0.022824074074074076</v>
      </c>
      <c r="H6" s="6">
        <f>(2-D6/$D$4)*100</f>
        <v>97.88745559917741</v>
      </c>
      <c r="I6" s="32">
        <f>(2-E6/$E$4)*100</f>
        <v>100</v>
      </c>
      <c r="J6" s="42">
        <f>(2-F6/$F$4)*100</f>
        <v>96.71984493812435</v>
      </c>
      <c r="K6" s="42">
        <f>(2-G6/$G$4)*100</f>
        <v>85.61484918793502</v>
      </c>
      <c r="L6" s="13">
        <f>SUM(H6:K6)</f>
        <v>380.2221497252368</v>
      </c>
      <c r="M6" s="105">
        <f>SMALL((H6,I6,J6,K6),1)</f>
        <v>85.61484918793502</v>
      </c>
      <c r="N6" s="28">
        <f>SMALL((H6:K6),1)</f>
        <v>85.61484918793502</v>
      </c>
      <c r="O6" s="7">
        <f>L6-M6</f>
        <v>294.6073005373018</v>
      </c>
    </row>
    <row r="7" spans="1:15" ht="12.75">
      <c r="A7" s="23">
        <v>3</v>
      </c>
      <c r="B7" t="s">
        <v>53</v>
      </c>
      <c r="C7" s="78"/>
      <c r="D7" s="8">
        <v>0.06722222222222222</v>
      </c>
      <c r="E7" s="8">
        <v>0.048993055555555554</v>
      </c>
      <c r="F7" s="8">
        <v>0.08416666666666667</v>
      </c>
      <c r="G7" s="8">
        <v>0.02332175925925926</v>
      </c>
      <c r="H7" s="6">
        <f>(2-D7/$D$4)*100</f>
        <v>91.41895681435781</v>
      </c>
      <c r="I7" s="32">
        <f>(2-E7/$E$4)*100</f>
        <v>93.9629258517034</v>
      </c>
      <c r="J7" s="42">
        <f>(2-F7/$F$4)*100</f>
        <v>91.57596540927389</v>
      </c>
      <c r="K7" s="42">
        <f>(2-G7/$G$4)*100</f>
        <v>83.12064965197217</v>
      </c>
      <c r="L7" s="13">
        <f>SUM(H7:K7)</f>
        <v>360.0784977273073</v>
      </c>
      <c r="M7" s="105">
        <f>SMALL((H7,I7,J7,K7),1)</f>
        <v>83.12064965197217</v>
      </c>
      <c r="N7" s="28">
        <f>SMALL((H7:K7),1)</f>
        <v>83.12064965197217</v>
      </c>
      <c r="O7" s="7">
        <f>L7-M7</f>
        <v>276.95784807533516</v>
      </c>
    </row>
    <row r="8" spans="1:15" ht="12.75">
      <c r="A8" s="23">
        <v>4</v>
      </c>
      <c r="B8" t="s">
        <v>48</v>
      </c>
      <c r="C8" s="78"/>
      <c r="D8" s="8">
        <v>0.06815972222222222</v>
      </c>
      <c r="E8" s="8">
        <v>0.05037037037037037</v>
      </c>
      <c r="F8" s="76" t="s">
        <v>1</v>
      </c>
      <c r="G8" s="8">
        <v>0.021504629629629627</v>
      </c>
      <c r="H8" s="6">
        <f>(2-D8/$D$4)*100</f>
        <v>89.90465507571508</v>
      </c>
      <c r="I8" s="32">
        <f>(2-E8/$E$4)*100</f>
        <v>90.98196392785569</v>
      </c>
      <c r="J8" s="42">
        <v>0</v>
      </c>
      <c r="K8" s="42">
        <f>(2-G8/$G$4)*100</f>
        <v>92.22737819025524</v>
      </c>
      <c r="L8" s="13">
        <f>SUM(H8:K8)</f>
        <v>273.11399719382604</v>
      </c>
      <c r="M8" s="105">
        <f>SMALL((H8,I8,J8,K8),1)</f>
        <v>0</v>
      </c>
      <c r="N8" s="28">
        <f>SMALL((H8:K8),1)</f>
        <v>0</v>
      </c>
      <c r="O8" s="7">
        <f>L8-M8</f>
        <v>273.11399719382604</v>
      </c>
    </row>
    <row r="9" spans="1:15" ht="12.75">
      <c r="A9" s="23">
        <v>5</v>
      </c>
      <c r="B9" t="s">
        <v>121</v>
      </c>
      <c r="C9" s="86" t="s">
        <v>3</v>
      </c>
      <c r="D9" s="8">
        <v>0.07152777777777779</v>
      </c>
      <c r="E9" s="8">
        <v>0.049074074074074076</v>
      </c>
      <c r="F9" s="8">
        <v>0.09863425925925927</v>
      </c>
      <c r="G9" s="8">
        <v>0.023506944444444445</v>
      </c>
      <c r="H9" s="6">
        <f>(2-D9/$D$4)*100</f>
        <v>84.46438586651708</v>
      </c>
      <c r="I9" s="32">
        <f>(2-E9/$E$4)*100</f>
        <v>93.78757515030058</v>
      </c>
      <c r="J9" s="42">
        <f>(2-F9/$F$4)*100</f>
        <v>72.93872073952585</v>
      </c>
      <c r="K9" s="42">
        <f>(2-G9/$G$4)*100</f>
        <v>82.19257540603249</v>
      </c>
      <c r="L9" s="13">
        <f>SUM(H9:K9)</f>
        <v>333.383257162376</v>
      </c>
      <c r="M9" s="105">
        <f>SMALL((H9,I9,J9,K9),1)</f>
        <v>72.93872073952585</v>
      </c>
      <c r="N9" s="28">
        <f>SMALL((H9:K9),1)</f>
        <v>72.93872073952585</v>
      </c>
      <c r="O9" s="7">
        <f>L9-M9</f>
        <v>260.4445364228502</v>
      </c>
    </row>
    <row r="10" spans="1:15" ht="12.75">
      <c r="A10" s="23">
        <v>6</v>
      </c>
      <c r="B10" s="88" t="s">
        <v>66</v>
      </c>
      <c r="C10" s="78"/>
      <c r="D10" s="8">
        <v>0.08068287037037036</v>
      </c>
      <c r="E10" s="8">
        <v>0.0508912037037037</v>
      </c>
      <c r="F10" s="8">
        <v>0.08787037037037038</v>
      </c>
      <c r="G10" s="112">
        <v>0.024907407407407406</v>
      </c>
      <c r="H10" s="6">
        <f>(2-D10/$D$4)*100</f>
        <v>69.67657506075903</v>
      </c>
      <c r="I10" s="32">
        <f>(2-E10/$E$4)*100</f>
        <v>89.85470941883766</v>
      </c>
      <c r="J10" s="42">
        <f>(2-F10/$F$4)*100</f>
        <v>86.8048307738184</v>
      </c>
      <c r="K10" s="41">
        <f>(2-G10/$G$4)*100</f>
        <v>75.17401392111371</v>
      </c>
      <c r="L10" s="13">
        <f>SUM(H10:K10)</f>
        <v>321.5101291745288</v>
      </c>
      <c r="M10" s="105">
        <f>SMALL((H10,I10,J10,K10),1)</f>
        <v>69.67657506075903</v>
      </c>
      <c r="N10" s="28">
        <f>SMALL((H10:K10),1)</f>
        <v>69.67657506075903</v>
      </c>
      <c r="O10" s="7">
        <f>L10-M10</f>
        <v>251.83355411376976</v>
      </c>
    </row>
    <row r="11" spans="1:15" ht="12.75">
      <c r="A11" s="23">
        <v>7</v>
      </c>
      <c r="B11" s="88" t="s">
        <v>200</v>
      </c>
      <c r="C11" s="78"/>
      <c r="D11" s="8">
        <v>0.07586805555555555</v>
      </c>
      <c r="E11" s="76" t="s">
        <v>1</v>
      </c>
      <c r="F11" s="8">
        <v>0.08240740740740742</v>
      </c>
      <c r="G11" s="112">
        <v>0.024224537037037034</v>
      </c>
      <c r="H11" s="6">
        <f>(2-D11/$D$4)*100</f>
        <v>77.45372966909703</v>
      </c>
      <c r="I11" s="32">
        <v>0</v>
      </c>
      <c r="J11" s="42">
        <f>(2-F11/$F$4)*100</f>
        <v>93.84225436111524</v>
      </c>
      <c r="K11" s="41">
        <f>(2-G11/$G$4)*100</f>
        <v>78.59628770301627</v>
      </c>
      <c r="L11" s="13">
        <f>SUM(H11:K11)</f>
        <v>249.89227173322854</v>
      </c>
      <c r="M11" s="105">
        <f>SMALL((H11,I11,J11,K11),1)</f>
        <v>0</v>
      </c>
      <c r="N11" s="28">
        <f>SMALL((H11:K11),1)</f>
        <v>0</v>
      </c>
      <c r="O11" s="7">
        <f>L11-M11</f>
        <v>249.89227173322854</v>
      </c>
    </row>
    <row r="12" spans="1:15" ht="12.75">
      <c r="A12" s="23">
        <v>8</v>
      </c>
      <c r="B12" s="88" t="s">
        <v>51</v>
      </c>
      <c r="C12" s="78"/>
      <c r="D12" s="8">
        <v>0.08403935185185185</v>
      </c>
      <c r="E12" s="8">
        <v>0.05293981481481482</v>
      </c>
      <c r="F12" s="8">
        <v>0.10050925925925926</v>
      </c>
      <c r="G12" s="112">
        <v>0.023206018518518515</v>
      </c>
      <c r="H12" s="6">
        <f>(2-D12/$D$4)*100</f>
        <v>64.25500093475416</v>
      </c>
      <c r="I12" s="32">
        <f>(2-E12/$E$4)*100</f>
        <v>85.4208416833667</v>
      </c>
      <c r="J12" s="42">
        <f>(2-F12/$F$4)*100</f>
        <v>70.52333383032654</v>
      </c>
      <c r="K12" s="41">
        <f>(2-G12/$G$4)*100</f>
        <v>83.70069605568449</v>
      </c>
      <c r="L12" s="13">
        <f>SUM(H12:K12)</f>
        <v>303.8998725041319</v>
      </c>
      <c r="M12" s="105">
        <f>SMALL((H12,I12,J12,K12),1)</f>
        <v>64.25500093475416</v>
      </c>
      <c r="N12" s="28">
        <f>SMALL((H12:K12),1)</f>
        <v>64.25500093475416</v>
      </c>
      <c r="O12" s="7">
        <f>L12-M12</f>
        <v>239.64487156937776</v>
      </c>
    </row>
    <row r="13" spans="1:15" ht="12.75">
      <c r="A13" s="23">
        <v>9</v>
      </c>
      <c r="B13" s="88" t="s">
        <v>99</v>
      </c>
      <c r="C13" s="78"/>
      <c r="D13" s="8">
        <v>0.08548611111111111</v>
      </c>
      <c r="E13" s="8">
        <v>0.05287037037037037</v>
      </c>
      <c r="G13" s="112">
        <v>0.021967592592592594</v>
      </c>
      <c r="H13" s="6">
        <f>(2-D13/$D$4)*100</f>
        <v>61.91811553561413</v>
      </c>
      <c r="I13" s="32">
        <f>(2-E13/$E$4)*100</f>
        <v>85.57114228456912</v>
      </c>
      <c r="J13" s="79">
        <v>0</v>
      </c>
      <c r="K13" s="41">
        <f>(2-G13/$G$4)*100</f>
        <v>89.90719257540604</v>
      </c>
      <c r="L13" s="13">
        <f>SUM(H13:K13)</f>
        <v>237.39645039558928</v>
      </c>
      <c r="M13" s="105">
        <f>SMALL((H13,I13,J13,K13),1)</f>
        <v>0</v>
      </c>
      <c r="N13" s="28">
        <f>SMALL((H13:K13),1)</f>
        <v>0</v>
      </c>
      <c r="O13" s="7">
        <f>L13-M13</f>
        <v>237.39645039558928</v>
      </c>
    </row>
    <row r="14" spans="1:15" ht="12.75">
      <c r="A14" s="23">
        <v>10</v>
      </c>
      <c r="B14" t="s">
        <v>45</v>
      </c>
      <c r="C14" s="78"/>
      <c r="E14" s="8">
        <v>0.04731481481481481</v>
      </c>
      <c r="F14" s="8">
        <v>0.07921296296296297</v>
      </c>
      <c r="G14"/>
      <c r="H14" s="89">
        <v>0</v>
      </c>
      <c r="I14" s="32">
        <f>(2-E14/$E$4)*100</f>
        <v>97.59519038076152</v>
      </c>
      <c r="J14" s="42">
        <f>(2-F14/$F$4)*100</f>
        <v>97.9573579841956</v>
      </c>
      <c r="K14" s="79">
        <v>0</v>
      </c>
      <c r="L14" s="13">
        <f>SUM(H14:K14)</f>
        <v>195.55254836495712</v>
      </c>
      <c r="M14" s="105">
        <f>SMALL((H14,I14,J14,K14),1)</f>
        <v>0</v>
      </c>
      <c r="N14" s="28">
        <f>SMALL((H14:K14),1)</f>
        <v>0</v>
      </c>
      <c r="O14" s="7">
        <f>L14-M14</f>
        <v>195.55254836495712</v>
      </c>
    </row>
    <row r="15" spans="1:15" ht="12.75">
      <c r="A15" s="23">
        <v>11</v>
      </c>
      <c r="B15" t="s">
        <v>102</v>
      </c>
      <c r="C15" s="78"/>
      <c r="D15" s="8">
        <v>0.09233796296296297</v>
      </c>
      <c r="E15" s="8">
        <v>0.06204861111111112</v>
      </c>
      <c r="F15" s="8">
        <v>0.11024305555555557</v>
      </c>
      <c r="G15" s="44">
        <v>0.027314814814814816</v>
      </c>
      <c r="H15" s="6">
        <f>(2-D15/$D$4)*100</f>
        <v>50.85062628528696</v>
      </c>
      <c r="I15" s="32">
        <f>(2-E15/$E$4)*100</f>
        <v>65.70641282565128</v>
      </c>
      <c r="J15" s="42">
        <f>(2-F15/$F$4)*100</f>
        <v>57.98419561652004</v>
      </c>
      <c r="K15" s="42">
        <f>(2-G15/$G$4)*100</f>
        <v>63.10904872389793</v>
      </c>
      <c r="L15" s="13">
        <f>SUM(H15:K15)</f>
        <v>237.65028345135622</v>
      </c>
      <c r="M15" s="105">
        <f>SMALL((H15,I15,J15,K15),1)</f>
        <v>50.85062628528696</v>
      </c>
      <c r="N15" s="28">
        <f>SMALL((H15:K15),1)</f>
        <v>50.85062628528696</v>
      </c>
      <c r="O15" s="7">
        <f>L15-M15</f>
        <v>186.79965716606927</v>
      </c>
    </row>
    <row r="16" spans="1:15" ht="12.75">
      <c r="A16" s="23">
        <v>12</v>
      </c>
      <c r="B16" t="s">
        <v>73</v>
      </c>
      <c r="C16" s="78"/>
      <c r="D16" s="8">
        <v>0.08472222222222221</v>
      </c>
      <c r="E16" s="8">
        <v>0.0619212962962963</v>
      </c>
      <c r="F16" s="8">
        <v>0.11427083333333332</v>
      </c>
      <c r="G16" s="8">
        <v>0.029305555555555557</v>
      </c>
      <c r="H16" s="6">
        <f>(2-D16/$D$4)*100</f>
        <v>63.151991026360086</v>
      </c>
      <c r="I16" s="32">
        <f>(2-E16/$E$4)*100</f>
        <v>65.98196392785569</v>
      </c>
      <c r="J16" s="42">
        <f>(2-F16/$F$4)*100</f>
        <v>52.79558670046222</v>
      </c>
      <c r="K16" s="42">
        <f>(2-G16/$G$4)*100</f>
        <v>53.132250580046424</v>
      </c>
      <c r="L16" s="13">
        <f>SUM(H16:K16)</f>
        <v>235.0617922347244</v>
      </c>
      <c r="M16" s="105">
        <f>SMALL((H16,I16,J16,K16),1)</f>
        <v>52.79558670046222</v>
      </c>
      <c r="N16" s="28">
        <f>SMALL((H16:K16),1)</f>
        <v>52.79558670046222</v>
      </c>
      <c r="O16" s="7">
        <f>L16-M16</f>
        <v>182.26620553426218</v>
      </c>
    </row>
    <row r="17" spans="1:15" ht="12.75">
      <c r="A17" s="23">
        <v>13</v>
      </c>
      <c r="B17" s="88" t="s">
        <v>156</v>
      </c>
      <c r="C17" s="78"/>
      <c r="D17" s="76" t="s">
        <v>1</v>
      </c>
      <c r="F17" s="8">
        <v>0.09615740740740741</v>
      </c>
      <c r="G17" s="112">
        <v>0.019953703703703706</v>
      </c>
      <c r="H17" s="6">
        <v>0</v>
      </c>
      <c r="I17" s="79">
        <v>0</v>
      </c>
      <c r="J17" s="42">
        <f>(2-F17/$F$4)*100</f>
        <v>76.12941702698673</v>
      </c>
      <c r="K17" s="41">
        <f>(2-G17/$G$4)*100</f>
        <v>100</v>
      </c>
      <c r="L17" s="13">
        <f>SUM(H17:K17)</f>
        <v>176.12941702698674</v>
      </c>
      <c r="M17" s="105">
        <f>SMALL((H17,I17,J17,K17),1)</f>
        <v>0</v>
      </c>
      <c r="N17" s="28">
        <f>SMALL((H17:K17),1)</f>
        <v>0</v>
      </c>
      <c r="O17" s="7">
        <f>L17-M17</f>
        <v>176.12941702698674</v>
      </c>
    </row>
    <row r="18" spans="1:15" ht="12.75">
      <c r="A18" s="23">
        <v>14</v>
      </c>
      <c r="B18" s="88" t="s">
        <v>68</v>
      </c>
      <c r="C18" s="78"/>
      <c r="D18" s="8">
        <v>0.0908912037037037</v>
      </c>
      <c r="E18" s="8">
        <v>0.05832175925925926</v>
      </c>
      <c r="F18" s="8">
        <v>0.14049768518518518</v>
      </c>
      <c r="G18" s="113">
        <v>0.03290509259259259</v>
      </c>
      <c r="H18" s="6">
        <f>(2-D18/$D$4)*100</f>
        <v>53.187511684427015</v>
      </c>
      <c r="I18" s="32">
        <f>(2-E18/$E$4)*100</f>
        <v>73.77254509018034</v>
      </c>
      <c r="J18" s="42">
        <f>(2-F18/$F$4)*100</f>
        <v>19.009989563142994</v>
      </c>
      <c r="K18" s="41">
        <f>(2-G18/$G$4)*100</f>
        <v>35.092807424594</v>
      </c>
      <c r="L18" s="13">
        <f>SUM(H18:K18)</f>
        <v>181.06285376234433</v>
      </c>
      <c r="M18" s="105">
        <f>SMALL((H18,I18,J18,K18),1)</f>
        <v>19.009989563142994</v>
      </c>
      <c r="N18" s="28">
        <f>SMALL((H18:K18),1)</f>
        <v>19.009989563142994</v>
      </c>
      <c r="O18" s="7">
        <f>L18-M18</f>
        <v>162.05286419920134</v>
      </c>
    </row>
    <row r="19" spans="1:15" ht="12.75">
      <c r="A19" s="23">
        <v>15</v>
      </c>
      <c r="B19" t="s">
        <v>206</v>
      </c>
      <c r="C19" s="78"/>
      <c r="D19" s="8">
        <v>0.07957175925925926</v>
      </c>
      <c r="E19" s="8">
        <v>0.05792824074074074</v>
      </c>
      <c r="F19" s="8"/>
      <c r="G19" s="8"/>
      <c r="H19" s="6">
        <f>(2-D19/$D$4)*100</f>
        <v>71.47130304729856</v>
      </c>
      <c r="I19" s="32">
        <f>(2-E19/$E$4)*100</f>
        <v>74.62424849699399</v>
      </c>
      <c r="J19" s="79">
        <v>0</v>
      </c>
      <c r="K19" s="79">
        <v>0</v>
      </c>
      <c r="L19" s="13">
        <f>SUM(H19:K19)</f>
        <v>146.09555154429256</v>
      </c>
      <c r="M19" s="105">
        <f>SMALL((H19,I19,J19,K19),1)</f>
        <v>0</v>
      </c>
      <c r="N19" s="28">
        <f>SMALL((H19:K19),1)</f>
        <v>0</v>
      </c>
      <c r="O19" s="7">
        <f>L19-M19</f>
        <v>146.09555154429256</v>
      </c>
    </row>
    <row r="20" spans="1:15" ht="12.75">
      <c r="A20" s="23">
        <v>16</v>
      </c>
      <c r="B20" t="s">
        <v>174</v>
      </c>
      <c r="C20" s="78"/>
      <c r="D20" s="8">
        <v>0.0958912037037037</v>
      </c>
      <c r="E20" s="8">
        <v>0.07165509259259259</v>
      </c>
      <c r="F20" s="8">
        <v>0.12336805555555556</v>
      </c>
      <c r="G20" s="8">
        <v>0.03214120370370371</v>
      </c>
      <c r="H20" s="6">
        <f>(2-D20/$D$4)*100</f>
        <v>45.111235744999064</v>
      </c>
      <c r="I20" s="32">
        <f>(2-E20/$E$4)*100</f>
        <v>44.914829659318634</v>
      </c>
      <c r="J20" s="42">
        <f>(2-F20/$F$4)*100</f>
        <v>41.07648725212463</v>
      </c>
      <c r="K20" s="42">
        <f>(2-G20/$G$4)*100</f>
        <v>38.921113689095144</v>
      </c>
      <c r="L20" s="13">
        <f>SUM(H20:K20)</f>
        <v>170.02366634553746</v>
      </c>
      <c r="M20" s="105">
        <f>SMALL((H20,I20,J20,K20),1)</f>
        <v>38.921113689095144</v>
      </c>
      <c r="N20" s="28">
        <f>SMALL((H20:K20),1)</f>
        <v>38.921113689095144</v>
      </c>
      <c r="O20" s="7">
        <f>L20-M20</f>
        <v>131.10255265644233</v>
      </c>
    </row>
    <row r="21" spans="1:15" ht="12.75">
      <c r="A21" s="23">
        <v>17</v>
      </c>
      <c r="B21" s="88" t="s">
        <v>209</v>
      </c>
      <c r="C21" s="78"/>
      <c r="F21" s="8">
        <v>0.09582175925925925</v>
      </c>
      <c r="G21" s="44">
        <v>0.029791666666666664</v>
      </c>
      <c r="H21" s="89">
        <v>0</v>
      </c>
      <c r="I21" s="79">
        <v>0</v>
      </c>
      <c r="J21" s="42">
        <f>(2-F21/$F$4)*100</f>
        <v>76.56180110332491</v>
      </c>
      <c r="K21" s="41">
        <f>(2-G21/$G$4)*100</f>
        <v>50.69605568445479</v>
      </c>
      <c r="L21" s="13">
        <f>SUM(H21:K21)</f>
        <v>127.2578567877797</v>
      </c>
      <c r="M21" s="105">
        <f>SMALL((H21,I21,J21,K21),1)</f>
        <v>0</v>
      </c>
      <c r="N21" s="1"/>
      <c r="O21" s="7">
        <f>L21-M21</f>
        <v>127.2578567877797</v>
      </c>
    </row>
    <row r="22" spans="1:15" ht="12.75">
      <c r="A22" s="23">
        <v>18</v>
      </c>
      <c r="B22" s="88" t="s">
        <v>238</v>
      </c>
      <c r="C22" s="78"/>
      <c r="F22" s="8">
        <v>0.10857638888888889</v>
      </c>
      <c r="G22" s="8">
        <v>0.030659722222222224</v>
      </c>
      <c r="H22" s="89">
        <v>0</v>
      </c>
      <c r="I22" s="79">
        <v>0</v>
      </c>
      <c r="J22" s="42">
        <f>(2-F22/$F$4)*100</f>
        <v>60.13120620247503</v>
      </c>
      <c r="K22" s="41">
        <f>(2-G22/$G$4)*100</f>
        <v>46.34570765661255</v>
      </c>
      <c r="L22" s="13">
        <f>SUM(H22:K22)</f>
        <v>106.47691385908757</v>
      </c>
      <c r="M22" s="105">
        <f>SMALL((H22,I22,J22,K22),1)</f>
        <v>0</v>
      </c>
      <c r="N22" s="1"/>
      <c r="O22" s="7">
        <f>L22-M22</f>
        <v>106.47691385908757</v>
      </c>
    </row>
    <row r="23" spans="1:15" ht="12.75">
      <c r="A23" s="23">
        <v>19</v>
      </c>
      <c r="B23" s="27" t="s">
        <v>161</v>
      </c>
      <c r="C23" s="87"/>
      <c r="E23" s="76" t="s">
        <v>1</v>
      </c>
      <c r="G23" s="108">
        <v>0.02013888888888889</v>
      </c>
      <c r="H23" s="110">
        <v>0</v>
      </c>
      <c r="I23" s="32">
        <v>0</v>
      </c>
      <c r="J23" s="79">
        <v>0</v>
      </c>
      <c r="K23" s="61">
        <f>(2-G23/$G$4)*100</f>
        <v>99.07192575406035</v>
      </c>
      <c r="L23" s="13">
        <f>SUM(H23:K23)</f>
        <v>99.07192575406035</v>
      </c>
      <c r="M23" s="105">
        <f>SMALL((H23,I23,J23,K23),1)</f>
        <v>0</v>
      </c>
      <c r="N23" s="104">
        <f>SMALL((H23:K23),1)</f>
        <v>0</v>
      </c>
      <c r="O23" s="7">
        <f>L23-M23</f>
        <v>99.07192575406035</v>
      </c>
    </row>
    <row r="24" spans="1:15" ht="12.75">
      <c r="A24" s="23">
        <v>20</v>
      </c>
      <c r="B24" s="27" t="s">
        <v>63</v>
      </c>
      <c r="C24" s="87"/>
      <c r="G24" s="108">
        <v>0.026331018518518517</v>
      </c>
      <c r="H24" s="110">
        <v>0</v>
      </c>
      <c r="I24" s="79">
        <v>0</v>
      </c>
      <c r="J24" s="79">
        <v>0</v>
      </c>
      <c r="K24" s="61">
        <f>(2-G24/$G$4)*100</f>
        <v>68.03944315545245</v>
      </c>
      <c r="L24" s="13">
        <f>SUM(H24:K24)</f>
        <v>68.03944315545245</v>
      </c>
      <c r="M24" s="105">
        <f>SMALL((H24,I24,J24,K24),1)</f>
        <v>0</v>
      </c>
      <c r="N24" s="88"/>
      <c r="O24" s="7">
        <f>L24-M24</f>
        <v>68.03944315545245</v>
      </c>
    </row>
    <row r="25" spans="1:15" ht="12.75">
      <c r="A25" s="23">
        <v>21</v>
      </c>
      <c r="B25" s="27" t="s">
        <v>170</v>
      </c>
      <c r="F25" s="76" t="s">
        <v>1</v>
      </c>
      <c r="G25" s="108">
        <v>0.028252314814814813</v>
      </c>
      <c r="H25" s="79">
        <v>0</v>
      </c>
      <c r="I25" s="79">
        <v>0</v>
      </c>
      <c r="J25" s="42">
        <v>0</v>
      </c>
      <c r="K25" s="61">
        <f>(2-G25/$G$4)*100</f>
        <v>58.41067285382833</v>
      </c>
      <c r="L25" s="13">
        <f>SUM(H25:K25)</f>
        <v>58.41067285382833</v>
      </c>
      <c r="M25" s="105">
        <f>SMALL((H25,I25,J25,K25),1)</f>
        <v>0</v>
      </c>
      <c r="O25" s="7">
        <f>L25-M25</f>
        <v>58.41067285382833</v>
      </c>
    </row>
    <row r="26" spans="1:15" ht="12.75">
      <c r="A26" s="23">
        <v>22</v>
      </c>
      <c r="B26" s="27" t="s">
        <v>185</v>
      </c>
      <c r="C26" s="87"/>
      <c r="F26" s="76" t="s">
        <v>1</v>
      </c>
      <c r="G26" s="108">
        <v>0.030416666666666665</v>
      </c>
      <c r="H26" s="110">
        <v>0</v>
      </c>
      <c r="I26" s="79">
        <v>0</v>
      </c>
      <c r="J26" s="42">
        <v>0</v>
      </c>
      <c r="K26" s="61">
        <f>(2-G26/$G$4)*100</f>
        <v>47.56380510440839</v>
      </c>
      <c r="L26" s="13">
        <f>SUM(H26:K26)</f>
        <v>47.56380510440839</v>
      </c>
      <c r="M26" s="105">
        <f>SMALL((H26,I26,J26,K26),1)</f>
        <v>0</v>
      </c>
      <c r="N26" s="88"/>
      <c r="O26" s="7">
        <f>L26-M26</f>
        <v>47.56380510440839</v>
      </c>
    </row>
    <row r="27" spans="1:15" ht="12.75">
      <c r="A27" s="23">
        <v>23</v>
      </c>
      <c r="B27" s="111" t="s">
        <v>129</v>
      </c>
      <c r="C27" s="106" t="s">
        <v>3</v>
      </c>
      <c r="D27" s="51"/>
      <c r="E27" s="34"/>
      <c r="F27" s="34"/>
      <c r="G27" s="109">
        <v>0.03229166666666667</v>
      </c>
      <c r="H27" s="110">
        <v>0</v>
      </c>
      <c r="I27" s="79">
        <v>0</v>
      </c>
      <c r="J27" s="79">
        <v>0</v>
      </c>
      <c r="K27" s="61">
        <f>(2-G27/$G$4)*100</f>
        <v>38.16705336426915</v>
      </c>
      <c r="L27" s="13">
        <f>SUM(H27:K27)</f>
        <v>38.16705336426915</v>
      </c>
      <c r="M27" s="105">
        <f>SMALL((H27,I27,J27,K27),1)</f>
        <v>0</v>
      </c>
      <c r="N27" s="34"/>
      <c r="O27" s="7">
        <f>L27-M27</f>
        <v>38.16705336426915</v>
      </c>
    </row>
    <row r="28" spans="1:15" ht="12.75">
      <c r="A28" s="23">
        <v>24</v>
      </c>
      <c r="B28" s="27" t="s">
        <v>225</v>
      </c>
      <c r="F28" s="76" t="s">
        <v>1</v>
      </c>
      <c r="G28" s="108">
        <v>0.032685185185185185</v>
      </c>
      <c r="H28" s="79">
        <v>0</v>
      </c>
      <c r="I28" s="79">
        <v>0</v>
      </c>
      <c r="J28" s="42">
        <v>0</v>
      </c>
      <c r="K28" s="61">
        <f>(2-G28/$G$4)*100</f>
        <v>36.194895591647345</v>
      </c>
      <c r="L28" s="13">
        <f>SUM(H28:K28)</f>
        <v>36.194895591647345</v>
      </c>
      <c r="M28" s="105">
        <f>SMALL((H28,I28,J28,K28),1)</f>
        <v>0</v>
      </c>
      <c r="O28" s="7">
        <f>L28-M28</f>
        <v>36.194895591647345</v>
      </c>
    </row>
    <row r="29" spans="1:15" ht="12.75">
      <c r="A29" s="23">
        <v>25</v>
      </c>
      <c r="B29" s="27" t="s">
        <v>237</v>
      </c>
      <c r="C29" s="87"/>
      <c r="D29" s="9"/>
      <c r="F29" s="76" t="s">
        <v>1</v>
      </c>
      <c r="G29" s="108">
        <v>0.034409722222222223</v>
      </c>
      <c r="H29" s="110">
        <v>0</v>
      </c>
      <c r="I29" s="79">
        <v>0</v>
      </c>
      <c r="J29" s="42">
        <v>0</v>
      </c>
      <c r="K29" s="61">
        <f>(2-G29/$G$4)*100</f>
        <v>27.55220417633413</v>
      </c>
      <c r="L29" s="13">
        <f>SUM(H29:K29)</f>
        <v>27.55220417633413</v>
      </c>
      <c r="M29" s="105">
        <f>SMALL((H29,I29,J29,K29),1)</f>
        <v>0</v>
      </c>
      <c r="N29" s="88"/>
      <c r="O29" s="7">
        <f>L29-M29</f>
        <v>27.55220417633413</v>
      </c>
    </row>
    <row r="30" spans="1:15" ht="12.75">
      <c r="A30" s="23">
        <v>26</v>
      </c>
      <c r="B30" s="27" t="s">
        <v>239</v>
      </c>
      <c r="C30" s="87"/>
      <c r="G30" s="108">
        <v>0.03633101851851852</v>
      </c>
      <c r="H30" s="110">
        <v>0</v>
      </c>
      <c r="I30" s="79">
        <v>0</v>
      </c>
      <c r="J30" s="79">
        <v>0</v>
      </c>
      <c r="K30" s="61">
        <f>(2-G30/$G$4)*100</f>
        <v>17.923433874710003</v>
      </c>
      <c r="L30" s="13">
        <f>SUM(H30:K30)</f>
        <v>17.923433874710003</v>
      </c>
      <c r="M30" s="105">
        <f>SMALL((H30,I30,J30,K30),1)</f>
        <v>0</v>
      </c>
      <c r="N30" s="88"/>
      <c r="O30" s="7">
        <f>L30-M30</f>
        <v>17.923433874710003</v>
      </c>
    </row>
    <row r="31" spans="1:15" ht="12.75">
      <c r="A31" s="23">
        <v>27</v>
      </c>
      <c r="B31" s="88" t="s">
        <v>236</v>
      </c>
      <c r="C31" s="78"/>
      <c r="G31" s="108">
        <v>0.05030092592592592</v>
      </c>
      <c r="H31" s="110">
        <v>0</v>
      </c>
      <c r="I31" s="79">
        <v>0</v>
      </c>
      <c r="J31" s="79">
        <v>0</v>
      </c>
      <c r="K31" s="61">
        <f>(2-G31/$G$4)*100</f>
        <v>-52.08816705336421</v>
      </c>
      <c r="L31" s="13">
        <f>SUM(H31:K31)</f>
        <v>-52.08816705336421</v>
      </c>
      <c r="M31" s="105">
        <f>SMALL((H31,I31,J31,K31),1)</f>
        <v>-52.08816705336421</v>
      </c>
      <c r="N31" s="88"/>
      <c r="O31" s="7">
        <f>L31</f>
        <v>-52.08816705336421</v>
      </c>
    </row>
    <row r="36" ht="12.75">
      <c r="D36" s="9"/>
    </row>
    <row r="37" ht="12.75">
      <c r="D37" s="11"/>
    </row>
    <row r="42" ht="12.75">
      <c r="D42" s="9"/>
    </row>
    <row r="43" ht="12.75">
      <c r="D43" s="11"/>
    </row>
    <row r="44" ht="12.75">
      <c r="D44" s="11"/>
    </row>
    <row r="45" ht="12.75">
      <c r="D45" s="11"/>
    </row>
    <row r="54" ht="12.75">
      <c r="D54" s="11"/>
    </row>
    <row r="64" ht="12.75">
      <c r="D64" s="9"/>
    </row>
    <row r="65" ht="12.75">
      <c r="D65" s="11"/>
    </row>
    <row r="67" ht="12.75">
      <c r="D67" s="11"/>
    </row>
    <row r="70" ht="12.75">
      <c r="D70" s="11"/>
    </row>
    <row r="80" ht="12.75">
      <c r="D80" s="11"/>
    </row>
    <row r="83" ht="12.75">
      <c r="D83" s="11"/>
    </row>
    <row r="89" ht="12.75">
      <c r="D89" s="11"/>
    </row>
    <row r="91" ht="12.75">
      <c r="D91" s="9"/>
    </row>
    <row r="95" ht="12.75">
      <c r="D95" s="11"/>
    </row>
    <row r="100" ht="12.75">
      <c r="D100" s="11"/>
    </row>
    <row r="103" ht="12.75">
      <c r="D103" s="11"/>
    </row>
    <row r="106" ht="12.75">
      <c r="D106" s="11"/>
    </row>
    <row r="107" ht="12.75">
      <c r="D107" s="9"/>
    </row>
    <row r="114" ht="12.75">
      <c r="D114" s="11"/>
    </row>
    <row r="115" ht="12.75">
      <c r="D115" s="11"/>
    </row>
    <row r="118" ht="12.75">
      <c r="D118" s="11"/>
    </row>
    <row r="130" ht="12.75">
      <c r="D130" s="9"/>
    </row>
    <row r="133" ht="12.75">
      <c r="D133" s="11"/>
    </row>
    <row r="148" ht="12.75">
      <c r="D148" s="11"/>
    </row>
    <row r="152" ht="12.75">
      <c r="D152" s="11"/>
    </row>
    <row r="153" ht="12.75">
      <c r="D153" s="9"/>
    </row>
    <row r="160" ht="12.75">
      <c r="D160" s="11"/>
    </row>
    <row r="161" ht="12.75">
      <c r="D161" s="9"/>
    </row>
    <row r="169" ht="12.75">
      <c r="D169" s="11"/>
    </row>
    <row r="172" ht="12.75">
      <c r="D172" s="11"/>
    </row>
    <row r="174" ht="12.75">
      <c r="D174" s="11"/>
    </row>
    <row r="184" ht="12.75">
      <c r="D184" s="11"/>
    </row>
    <row r="187" ht="12.75">
      <c r="D187" s="11"/>
    </row>
    <row r="195" ht="12.75">
      <c r="D195" s="9"/>
    </row>
    <row r="198" ht="12.75">
      <c r="D198" s="11"/>
    </row>
    <row r="220" ht="12.75">
      <c r="D220" s="11"/>
    </row>
    <row r="230" ht="12.75">
      <c r="D230" s="11"/>
    </row>
    <row r="241" ht="12.75">
      <c r="D241" s="11"/>
    </row>
    <row r="254" ht="12.75">
      <c r="D254" s="9"/>
    </row>
    <row r="256" ht="12.75">
      <c r="D256" s="12"/>
    </row>
    <row r="260" ht="12.75">
      <c r="D260" s="9"/>
    </row>
    <row r="263" ht="12.75">
      <c r="D263" s="11"/>
    </row>
    <row r="264" ht="12.75">
      <c r="D264" s="11"/>
    </row>
    <row r="271" ht="12.75">
      <c r="D271" s="9"/>
    </row>
    <row r="273" ht="12.75">
      <c r="D273" s="11"/>
    </row>
    <row r="274" ht="12.75">
      <c r="D274" s="11"/>
    </row>
    <row r="275" ht="12.75">
      <c r="D275" s="11"/>
    </row>
    <row r="280" ht="12.75">
      <c r="D280" s="11"/>
    </row>
    <row r="282" ht="12.75">
      <c r="D282" s="11"/>
    </row>
    <row r="284" ht="12.75">
      <c r="D284" s="9"/>
    </row>
    <row r="288" ht="12.75">
      <c r="D288" s="11"/>
    </row>
    <row r="290" ht="12.75">
      <c r="D290" s="9"/>
    </row>
    <row r="296" ht="12.75">
      <c r="D296" s="11"/>
    </row>
    <row r="303" ht="12.75">
      <c r="D303" s="11"/>
    </row>
    <row r="310" ht="12.75">
      <c r="D310" s="11"/>
    </row>
    <row r="332" ht="12.75">
      <c r="D332" s="11"/>
    </row>
    <row r="342" ht="12.75">
      <c r="D342" s="9"/>
    </row>
    <row r="348" ht="12.75">
      <c r="D348" s="9"/>
    </row>
    <row r="349" ht="12.75">
      <c r="D349" s="11"/>
    </row>
    <row r="350" ht="12.75">
      <c r="D350" s="11"/>
    </row>
    <row r="352" ht="12.75">
      <c r="D352" s="11"/>
    </row>
    <row r="358" ht="12.75">
      <c r="D358" s="11"/>
    </row>
    <row r="365" ht="12.75">
      <c r="D365" s="11"/>
    </row>
    <row r="372" ht="12.75">
      <c r="D372" s="11"/>
    </row>
    <row r="378" ht="12.75">
      <c r="D378" s="11"/>
    </row>
    <row r="379" ht="12.75">
      <c r="D379" s="11"/>
    </row>
    <row r="382" ht="12.75">
      <c r="D382" s="11"/>
    </row>
    <row r="385" ht="12.75">
      <c r="D385" s="11"/>
    </row>
    <row r="386" ht="12.75">
      <c r="D386" s="11"/>
    </row>
    <row r="394" ht="12.75">
      <c r="D394" s="11"/>
    </row>
    <row r="395" ht="12.75">
      <c r="D395" s="11"/>
    </row>
    <row r="403" ht="12.75">
      <c r="D403" s="11"/>
    </row>
    <row r="405" ht="12.75">
      <c r="D405" s="11"/>
    </row>
    <row r="410" ht="12.75">
      <c r="D410" s="11"/>
    </row>
    <row r="414" ht="12.75">
      <c r="D414" s="11"/>
    </row>
    <row r="423" ht="12.75">
      <c r="D423" s="11"/>
    </row>
    <row r="428" ht="12.75">
      <c r="D428" s="11"/>
    </row>
    <row r="438" ht="12.75">
      <c r="D438" s="11"/>
    </row>
    <row r="441" ht="12.75">
      <c r="D441" s="11"/>
    </row>
    <row r="444" ht="12.75">
      <c r="D444" s="11"/>
    </row>
    <row r="445" ht="12.75">
      <c r="D445" s="9"/>
    </row>
    <row r="452" ht="12.75">
      <c r="D452" s="11"/>
    </row>
    <row r="453" ht="12.75">
      <c r="D453" s="11"/>
    </row>
    <row r="456" ht="12.75">
      <c r="D456" s="11"/>
    </row>
    <row r="461" ht="12.75">
      <c r="D461" s="9"/>
    </row>
    <row r="468" ht="12.75">
      <c r="D468" s="9"/>
    </row>
    <row r="471" ht="12.75">
      <c r="D471" s="9"/>
    </row>
    <row r="481" ht="12.75">
      <c r="D481" s="11"/>
    </row>
    <row r="485" ht="12.75">
      <c r="D485" s="11"/>
    </row>
    <row r="491" ht="12.75">
      <c r="D491" s="11"/>
    </row>
    <row r="494" ht="12.75">
      <c r="D494" s="9"/>
    </row>
    <row r="497" ht="12.75">
      <c r="D497" s="11"/>
    </row>
    <row r="505" ht="12.75">
      <c r="D505" s="11"/>
    </row>
    <row r="510" ht="12.75">
      <c r="D510" s="11"/>
    </row>
    <row r="512" ht="12.75">
      <c r="D512" s="11"/>
    </row>
    <row r="525" ht="12.75">
      <c r="D525" s="11"/>
    </row>
    <row r="529" ht="12.75">
      <c r="D529" s="9"/>
    </row>
    <row r="536" ht="12.75">
      <c r="D536" s="11"/>
    </row>
    <row r="540" ht="12.75">
      <c r="D540" s="11"/>
    </row>
    <row r="542" ht="12.75">
      <c r="D542" s="11"/>
    </row>
    <row r="545" ht="12.75">
      <c r="D545" s="11"/>
    </row>
    <row r="546" ht="12.75">
      <c r="D546" s="11"/>
    </row>
    <row r="552" ht="12.75">
      <c r="D552" s="9"/>
    </row>
    <row r="557" ht="12.75">
      <c r="D557" s="11"/>
    </row>
    <row r="560" ht="12.75">
      <c r="D560" s="11"/>
    </row>
    <row r="563" ht="12.75">
      <c r="D563" s="11"/>
    </row>
    <row r="579" ht="12.75">
      <c r="D579" s="9"/>
    </row>
    <row r="584" ht="12.75">
      <c r="D584" s="11"/>
    </row>
    <row r="591" ht="12.75">
      <c r="D591" s="11"/>
    </row>
    <row r="597" ht="12.75">
      <c r="D597" s="11"/>
    </row>
    <row r="601" ht="12.75">
      <c r="D601" s="11"/>
    </row>
    <row r="608" ht="12.75">
      <c r="D608" s="11"/>
    </row>
    <row r="610" ht="12.75">
      <c r="D610" s="11"/>
    </row>
    <row r="613" ht="12.75">
      <c r="D613" s="11"/>
    </row>
    <row r="620" ht="12.75">
      <c r="D620" s="11"/>
    </row>
    <row r="621" ht="12.75">
      <c r="D621" s="11"/>
    </row>
    <row r="635" ht="12.75">
      <c r="D635" s="9"/>
    </row>
    <row r="783" ht="10.5" customHeight="1"/>
  </sheetData>
  <sheetProtection/>
  <mergeCells count="3">
    <mergeCell ref="M2:N4"/>
    <mergeCell ref="L2:L4"/>
    <mergeCell ref="O2:O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4"/>
  <sheetViews>
    <sheetView zoomScale="90" zoomScaleNormal="90" zoomScalePageLayoutView="0" workbookViewId="0" topLeftCell="A1">
      <selection activeCell="I12" sqref="I12"/>
    </sheetView>
  </sheetViews>
  <sheetFormatPr defaultColWidth="11.7109375" defaultRowHeight="12.75"/>
  <cols>
    <col min="1" max="1" width="6.28125" style="34" customWidth="1"/>
    <col min="2" max="2" width="31.00390625" style="34" customWidth="1"/>
    <col min="3" max="3" width="5.421875" style="55" customWidth="1"/>
    <col min="4" max="4" width="4.7109375" style="24" customWidth="1"/>
    <col min="5" max="8" width="13.8515625" style="34" customWidth="1"/>
    <col min="9" max="11" width="8.421875" style="34" customWidth="1"/>
    <col min="12" max="12" width="8.421875" style="35" customWidth="1"/>
    <col min="13" max="13" width="10.7109375" style="35" customWidth="1"/>
    <col min="14" max="14" width="8.28125" style="34" customWidth="1"/>
    <col min="15" max="15" width="6.421875" style="34" hidden="1" customWidth="1"/>
    <col min="16" max="16" width="8.00390625" style="34" customWidth="1"/>
    <col min="17" max="17" width="16.00390625" style="34" customWidth="1"/>
    <col min="18" max="16384" width="11.7109375" style="34" customWidth="1"/>
  </cols>
  <sheetData>
    <row r="1" ht="12.75">
      <c r="A1" s="23" t="s">
        <v>216</v>
      </c>
    </row>
    <row r="2" ht="12.75">
      <c r="A2" s="23"/>
    </row>
    <row r="3" spans="2:17" ht="12.75">
      <c r="B3" s="23" t="s">
        <v>211</v>
      </c>
      <c r="C3" s="56"/>
      <c r="E3" s="36" t="s">
        <v>219</v>
      </c>
      <c r="F3" s="36" t="s">
        <v>220</v>
      </c>
      <c r="G3" s="36" t="s">
        <v>217</v>
      </c>
      <c r="H3" s="36" t="s">
        <v>218</v>
      </c>
      <c r="I3" s="37"/>
      <c r="M3" s="102" t="s">
        <v>0</v>
      </c>
      <c r="N3" s="96" t="s">
        <v>221</v>
      </c>
      <c r="O3" s="101"/>
      <c r="P3" s="100" t="s">
        <v>222</v>
      </c>
      <c r="Q3" s="96" t="s">
        <v>210</v>
      </c>
    </row>
    <row r="4" spans="5:17" ht="12.75">
      <c r="E4" s="64">
        <v>42630</v>
      </c>
      <c r="F4" s="64">
        <v>42631</v>
      </c>
      <c r="G4" s="64">
        <v>42637</v>
      </c>
      <c r="H4" s="64">
        <v>42638</v>
      </c>
      <c r="I4" s="37"/>
      <c r="M4" s="102"/>
      <c r="N4" s="96"/>
      <c r="O4" s="101"/>
      <c r="P4" s="100"/>
      <c r="Q4" s="96"/>
    </row>
    <row r="5" spans="1:17" ht="12.75">
      <c r="A5" s="38"/>
      <c r="B5" s="38"/>
      <c r="C5" s="57"/>
      <c r="D5" s="30"/>
      <c r="E5" s="50">
        <v>0.015243055555555557</v>
      </c>
      <c r="F5" s="39">
        <v>0.03571759259259259</v>
      </c>
      <c r="G5" s="39">
        <v>0.021157407407407406</v>
      </c>
      <c r="H5" s="39">
        <v>0.08138888888888889</v>
      </c>
      <c r="I5" s="97" t="s">
        <v>214</v>
      </c>
      <c r="J5" s="98"/>
      <c r="K5" s="98"/>
      <c r="L5" s="99"/>
      <c r="M5" s="103"/>
      <c r="N5" s="97"/>
      <c r="O5" s="98"/>
      <c r="P5" s="99"/>
      <c r="Q5" s="97"/>
    </row>
    <row r="6" spans="1:17" ht="12.75">
      <c r="A6" s="23">
        <v>1</v>
      </c>
      <c r="B6" s="73" t="s">
        <v>101</v>
      </c>
      <c r="D6" s="63"/>
      <c r="E6" s="8">
        <v>0.015243055555555557</v>
      </c>
      <c r="F6" s="8">
        <v>0.03571759259259259</v>
      </c>
      <c r="G6" s="66">
        <v>0.021157407407407406</v>
      </c>
      <c r="H6" s="70">
        <v>0.08371527777777778</v>
      </c>
      <c r="I6" s="41">
        <f>(2-E6/$E$5)*100</f>
        <v>100</v>
      </c>
      <c r="J6" s="41">
        <f>(2-F6/$F$5)*100</f>
        <v>100</v>
      </c>
      <c r="K6" s="41">
        <f aca="true" t="shared" si="0" ref="K6:K15">(2-G6/$G$5)*100</f>
        <v>100</v>
      </c>
      <c r="L6" s="42">
        <f aca="true" t="shared" si="1" ref="L6:L15">(2-H6/$H$5)*100</f>
        <v>97.14163822525596</v>
      </c>
      <c r="M6" s="67">
        <f aca="true" t="shared" si="2" ref="M6:M33">SUM(I6:L6)</f>
        <v>397.141638225256</v>
      </c>
      <c r="N6" s="41">
        <f aca="true" t="shared" si="3" ref="N6:N33">SMALL(I6:L6,1)</f>
        <v>97.14163822525596</v>
      </c>
      <c r="O6" s="41">
        <f>SMALL((J6,K6,L6),1)</f>
        <v>97.14163822525596</v>
      </c>
      <c r="P6" s="41">
        <f aca="true" t="shared" si="4" ref="P6:P33">SMALL((I6:L6),2)</f>
        <v>100</v>
      </c>
      <c r="Q6" s="7">
        <f aca="true" t="shared" si="5" ref="Q6:Q33">M6-N6-P6</f>
        <v>200</v>
      </c>
    </row>
    <row r="7" spans="1:17" ht="12.75">
      <c r="A7" s="23">
        <v>2</v>
      </c>
      <c r="B7" s="73" t="s">
        <v>161</v>
      </c>
      <c r="C7" s="58"/>
      <c r="D7" s="62"/>
      <c r="E7" s="25">
        <v>0.015694444444444445</v>
      </c>
      <c r="F7" s="25">
        <v>0.039328703703703706</v>
      </c>
      <c r="G7" s="40">
        <v>0.021400462962962965</v>
      </c>
      <c r="H7" s="52">
        <v>0.08138888888888889</v>
      </c>
      <c r="I7" s="41">
        <f>(2-E7/$E$5)*100</f>
        <v>97.03872437357633</v>
      </c>
      <c r="J7" s="41">
        <f>(2-F7/$F$5)*100</f>
        <v>89.8898250162022</v>
      </c>
      <c r="K7" s="41">
        <f t="shared" si="0"/>
        <v>98.85120350109409</v>
      </c>
      <c r="L7" s="42">
        <f t="shared" si="1"/>
        <v>100</v>
      </c>
      <c r="M7" s="68">
        <f t="shared" si="2"/>
        <v>385.7797528908726</v>
      </c>
      <c r="N7" s="41">
        <f t="shared" si="3"/>
        <v>89.8898250162022</v>
      </c>
      <c r="O7" s="48">
        <f>SMALL((I7:L7),1)</f>
        <v>89.8898250162022</v>
      </c>
      <c r="P7" s="41">
        <f t="shared" si="4"/>
        <v>97.03872437357633</v>
      </c>
      <c r="Q7" s="7">
        <f t="shared" si="5"/>
        <v>198.85120350109412</v>
      </c>
    </row>
    <row r="8" spans="1:17" ht="12.75">
      <c r="A8" s="23">
        <v>3</v>
      </c>
      <c r="B8" s="72" t="s">
        <v>45</v>
      </c>
      <c r="D8" s="62"/>
      <c r="G8" s="44">
        <v>0.02125</v>
      </c>
      <c r="H8" s="54">
        <v>0.0862962962962963</v>
      </c>
      <c r="I8" s="46">
        <v>0</v>
      </c>
      <c r="J8" s="48">
        <v>0</v>
      </c>
      <c r="K8" s="41">
        <f t="shared" si="0"/>
        <v>99.56236323851202</v>
      </c>
      <c r="L8" s="42">
        <f t="shared" si="1"/>
        <v>93.97042093287826</v>
      </c>
      <c r="M8" s="68">
        <f t="shared" si="2"/>
        <v>193.5327841713903</v>
      </c>
      <c r="N8" s="41">
        <f t="shared" si="3"/>
        <v>0</v>
      </c>
      <c r="O8" s="41"/>
      <c r="P8" s="41">
        <f t="shared" si="4"/>
        <v>0</v>
      </c>
      <c r="Q8" s="7">
        <f t="shared" si="5"/>
        <v>193.5327841713903</v>
      </c>
    </row>
    <row r="9" spans="1:17" ht="12.75">
      <c r="A9" s="23">
        <v>4</v>
      </c>
      <c r="B9" s="26" t="s">
        <v>48</v>
      </c>
      <c r="C9" s="58"/>
      <c r="D9" s="62"/>
      <c r="E9" s="8">
        <v>0.01709490740740741</v>
      </c>
      <c r="F9" s="8">
        <v>0.03903935185185185</v>
      </c>
      <c r="G9" s="40">
        <v>0.022962962962962966</v>
      </c>
      <c r="H9" s="52">
        <v>0.08762731481481482</v>
      </c>
      <c r="I9" s="41">
        <f>(2-E9/$E$5)*100</f>
        <v>87.85117691723615</v>
      </c>
      <c r="J9" s="41">
        <f aca="true" t="shared" si="6" ref="J9:J17">(2-F9/$F$5)*100</f>
        <v>90.699935191186</v>
      </c>
      <c r="K9" s="41">
        <f t="shared" si="0"/>
        <v>91.46608315098466</v>
      </c>
      <c r="L9" s="42">
        <f t="shared" si="1"/>
        <v>92.33503981797494</v>
      </c>
      <c r="M9" s="68">
        <f t="shared" si="2"/>
        <v>362.3522350773818</v>
      </c>
      <c r="N9" s="41">
        <f t="shared" si="3"/>
        <v>87.85117691723615</v>
      </c>
      <c r="O9" s="48">
        <f aca="true" t="shared" si="7" ref="O9:O18">SMALL((I9:L9),1)</f>
        <v>87.85117691723615</v>
      </c>
      <c r="P9" s="41">
        <f t="shared" si="4"/>
        <v>90.699935191186</v>
      </c>
      <c r="Q9" s="7">
        <f t="shared" si="5"/>
        <v>183.80112296895965</v>
      </c>
    </row>
    <row r="10" spans="1:17" ht="12.75">
      <c r="A10" s="23">
        <v>5</v>
      </c>
      <c r="B10" s="26" t="s">
        <v>88</v>
      </c>
      <c r="C10" s="58"/>
      <c r="D10" s="62"/>
      <c r="E10" s="25">
        <v>0.017141203703703704</v>
      </c>
      <c r="F10" s="8">
        <v>0.03936342592592592</v>
      </c>
      <c r="G10" s="45">
        <v>0.025451388888888888</v>
      </c>
      <c r="H10" s="54">
        <v>0.08699074074074074</v>
      </c>
      <c r="I10" s="41">
        <f>(2-E10/$E$5)*100</f>
        <v>87.54745634016705</v>
      </c>
      <c r="J10" s="41">
        <f t="shared" si="6"/>
        <v>89.79261179520417</v>
      </c>
      <c r="K10" s="41">
        <f t="shared" si="0"/>
        <v>79.70459518599561</v>
      </c>
      <c r="L10" s="42">
        <f t="shared" si="1"/>
        <v>93.11717861205915</v>
      </c>
      <c r="M10" s="68">
        <f t="shared" si="2"/>
        <v>350.161841933426</v>
      </c>
      <c r="N10" s="41">
        <f t="shared" si="3"/>
        <v>79.70459518599561</v>
      </c>
      <c r="O10" s="48">
        <f t="shared" si="7"/>
        <v>79.70459518599561</v>
      </c>
      <c r="P10" s="41">
        <f t="shared" si="4"/>
        <v>87.54745634016705</v>
      </c>
      <c r="Q10" s="7">
        <f t="shared" si="5"/>
        <v>182.9097904072633</v>
      </c>
    </row>
    <row r="11" spans="1:17" ht="12.75">
      <c r="A11" s="23">
        <v>6</v>
      </c>
      <c r="B11" s="27" t="s">
        <v>53</v>
      </c>
      <c r="C11" s="60"/>
      <c r="D11" s="62"/>
      <c r="E11" s="33"/>
      <c r="F11" s="33">
        <v>0.03836805555555555</v>
      </c>
      <c r="G11" s="40">
        <v>0.030219907407407407</v>
      </c>
      <c r="H11" s="52">
        <v>0.0903125</v>
      </c>
      <c r="I11" s="48">
        <v>0</v>
      </c>
      <c r="J11" s="41">
        <f t="shared" si="6"/>
        <v>92.57939079714843</v>
      </c>
      <c r="K11" s="41">
        <f t="shared" si="0"/>
        <v>57.16630196936543</v>
      </c>
      <c r="L11" s="42">
        <f t="shared" si="1"/>
        <v>89.0358361774744</v>
      </c>
      <c r="M11" s="68">
        <f t="shared" si="2"/>
        <v>238.78152894398823</v>
      </c>
      <c r="N11" s="41">
        <f t="shared" si="3"/>
        <v>0</v>
      </c>
      <c r="O11" s="48">
        <f t="shared" si="7"/>
        <v>0</v>
      </c>
      <c r="P11" s="41">
        <f t="shared" si="4"/>
        <v>57.16630196936543</v>
      </c>
      <c r="Q11" s="7">
        <f t="shared" si="5"/>
        <v>181.6152269746228</v>
      </c>
    </row>
    <row r="12" spans="1:17" ht="12.75">
      <c r="A12" s="23">
        <v>7</v>
      </c>
      <c r="B12" s="27" t="s">
        <v>66</v>
      </c>
      <c r="D12" s="62"/>
      <c r="E12" s="65">
        <v>0.015983796296296295</v>
      </c>
      <c r="F12" s="33">
        <v>0.04113425925925926</v>
      </c>
      <c r="G12" s="66">
        <v>0.024988425925925928</v>
      </c>
      <c r="H12" s="69">
        <v>0.09846064814814814</v>
      </c>
      <c r="I12" s="75">
        <f aca="true" t="shared" si="8" ref="I12:I19">(2-E12/$E$5)*100</f>
        <v>95.14047076689447</v>
      </c>
      <c r="J12" s="41">
        <f t="shared" si="6"/>
        <v>84.8347375243033</v>
      </c>
      <c r="K12" s="41">
        <f t="shared" si="0"/>
        <v>81.89277899343543</v>
      </c>
      <c r="L12" s="42">
        <f t="shared" si="1"/>
        <v>79.02445961319683</v>
      </c>
      <c r="M12" s="68">
        <f t="shared" si="2"/>
        <v>340.89244689783</v>
      </c>
      <c r="N12" s="41">
        <f t="shared" si="3"/>
        <v>79.02445961319683</v>
      </c>
      <c r="O12" s="48">
        <f t="shared" si="7"/>
        <v>79.02445961319683</v>
      </c>
      <c r="P12" s="41">
        <f t="shared" si="4"/>
        <v>81.89277899343543</v>
      </c>
      <c r="Q12" s="7">
        <f t="shared" si="5"/>
        <v>179.97520829119773</v>
      </c>
    </row>
    <row r="13" spans="1:17" ht="12.75">
      <c r="A13" s="23">
        <v>8</v>
      </c>
      <c r="B13" s="26" t="s">
        <v>51</v>
      </c>
      <c r="D13" s="62"/>
      <c r="E13" s="33">
        <v>0.017858796296296296</v>
      </c>
      <c r="F13" s="33">
        <v>0.0378587962962963</v>
      </c>
      <c r="G13" s="45">
        <v>0.024837962962962964</v>
      </c>
      <c r="H13" s="69">
        <v>0.09615740740740741</v>
      </c>
      <c r="I13" s="41">
        <f t="shared" si="8"/>
        <v>82.83978739559605</v>
      </c>
      <c r="J13" s="41">
        <f t="shared" si="6"/>
        <v>94.00518470511989</v>
      </c>
      <c r="K13" s="41">
        <f t="shared" si="0"/>
        <v>82.60393873085339</v>
      </c>
      <c r="L13" s="42">
        <f t="shared" si="1"/>
        <v>81.85437997724685</v>
      </c>
      <c r="M13" s="68">
        <f t="shared" si="2"/>
        <v>341.3032908088162</v>
      </c>
      <c r="N13" s="41">
        <f t="shared" si="3"/>
        <v>81.85437997724685</v>
      </c>
      <c r="O13" s="48">
        <f t="shared" si="7"/>
        <v>81.85437997724685</v>
      </c>
      <c r="P13" s="41">
        <f t="shared" si="4"/>
        <v>82.60393873085339</v>
      </c>
      <c r="Q13" s="7">
        <f t="shared" si="5"/>
        <v>176.844972100716</v>
      </c>
    </row>
    <row r="14" spans="1:17" ht="12.75">
      <c r="A14" s="23">
        <v>9</v>
      </c>
      <c r="B14" s="26" t="s">
        <v>121</v>
      </c>
      <c r="C14" s="58"/>
      <c r="D14" s="62" t="s">
        <v>3</v>
      </c>
      <c r="E14" s="8">
        <v>0.017407407407407406</v>
      </c>
      <c r="F14" s="8">
        <v>0.03984953703703704</v>
      </c>
      <c r="G14" s="40">
        <v>0.02546296296296296</v>
      </c>
      <c r="H14" s="52">
        <v>0.10303240740740742</v>
      </c>
      <c r="I14" s="41">
        <f t="shared" si="8"/>
        <v>85.80106302201975</v>
      </c>
      <c r="J14" s="41">
        <f t="shared" si="6"/>
        <v>88.43162670123137</v>
      </c>
      <c r="K14" s="41">
        <f t="shared" si="0"/>
        <v>79.64989059080962</v>
      </c>
      <c r="L14" s="42">
        <f t="shared" si="1"/>
        <v>73.40728100113762</v>
      </c>
      <c r="M14" s="68">
        <f t="shared" si="2"/>
        <v>327.2898613151983</v>
      </c>
      <c r="N14" s="41">
        <f t="shared" si="3"/>
        <v>73.40728100113762</v>
      </c>
      <c r="O14" s="48">
        <f t="shared" si="7"/>
        <v>73.40728100113762</v>
      </c>
      <c r="P14" s="41">
        <f t="shared" si="4"/>
        <v>79.64989059080962</v>
      </c>
      <c r="Q14" s="7">
        <f t="shared" si="5"/>
        <v>174.2326897232511</v>
      </c>
    </row>
    <row r="15" spans="1:17" ht="12.75">
      <c r="A15" s="23">
        <v>10</v>
      </c>
      <c r="B15" s="26" t="s">
        <v>200</v>
      </c>
      <c r="D15" s="62"/>
      <c r="E15" s="25">
        <v>0.017916666666666668</v>
      </c>
      <c r="F15" s="25">
        <v>0.04024305555555556</v>
      </c>
      <c r="G15" s="45">
        <v>0.025925925925925925</v>
      </c>
      <c r="H15" s="54">
        <v>0.09962962962962962</v>
      </c>
      <c r="I15" s="41">
        <f t="shared" si="8"/>
        <v>82.46013667425969</v>
      </c>
      <c r="J15" s="41">
        <f t="shared" si="6"/>
        <v>87.3298768632534</v>
      </c>
      <c r="K15" s="41">
        <f t="shared" si="0"/>
        <v>77.46170678336979</v>
      </c>
      <c r="L15" s="42">
        <f t="shared" si="1"/>
        <v>77.5881683731513</v>
      </c>
      <c r="M15" s="68">
        <f t="shared" si="2"/>
        <v>324.8398886940342</v>
      </c>
      <c r="N15" s="41">
        <f t="shared" si="3"/>
        <v>77.46170678336979</v>
      </c>
      <c r="O15" s="48">
        <f t="shared" si="7"/>
        <v>77.46170678336979</v>
      </c>
      <c r="P15" s="41">
        <f t="shared" si="4"/>
        <v>77.5881683731513</v>
      </c>
      <c r="Q15" s="7">
        <f t="shared" si="5"/>
        <v>169.79001353751312</v>
      </c>
    </row>
    <row r="16" spans="1:17" ht="12.75">
      <c r="A16" s="23">
        <v>11</v>
      </c>
      <c r="B16" s="26" t="s">
        <v>59</v>
      </c>
      <c r="C16" s="59"/>
      <c r="D16" s="62"/>
      <c r="E16" s="33">
        <v>0.017766203703703704</v>
      </c>
      <c r="F16" s="33">
        <v>0.04325231481481481</v>
      </c>
      <c r="G16" s="40"/>
      <c r="H16" s="52"/>
      <c r="I16" s="41">
        <f t="shared" si="8"/>
        <v>83.44722854973425</v>
      </c>
      <c r="J16" s="41">
        <f t="shared" si="6"/>
        <v>78.9047310434219</v>
      </c>
      <c r="K16" s="48">
        <v>0</v>
      </c>
      <c r="L16" s="49">
        <v>0</v>
      </c>
      <c r="M16" s="68">
        <f t="shared" si="2"/>
        <v>162.35195959315615</v>
      </c>
      <c r="N16" s="41">
        <f t="shared" si="3"/>
        <v>0</v>
      </c>
      <c r="O16" s="48">
        <f t="shared" si="7"/>
        <v>0</v>
      </c>
      <c r="P16" s="41">
        <f t="shared" si="4"/>
        <v>0</v>
      </c>
      <c r="Q16" s="7">
        <f t="shared" si="5"/>
        <v>162.35195959315615</v>
      </c>
    </row>
    <row r="17" spans="1:17" ht="12.75">
      <c r="A17" s="23">
        <v>12</v>
      </c>
      <c r="B17" s="26" t="s">
        <v>68</v>
      </c>
      <c r="D17" s="62"/>
      <c r="E17" s="25">
        <v>0.019837962962962963</v>
      </c>
      <c r="F17" s="8">
        <v>0.0416550925925926</v>
      </c>
      <c r="G17" s="44">
        <v>0.03113425925925926</v>
      </c>
      <c r="H17" s="54">
        <v>0.11422453703703704</v>
      </c>
      <c r="I17" s="41">
        <f t="shared" si="8"/>
        <v>69.85573272589218</v>
      </c>
      <c r="J17" s="41">
        <f t="shared" si="6"/>
        <v>83.37653920933246</v>
      </c>
      <c r="K17" s="41">
        <f aca="true" t="shared" si="9" ref="K17:K25">(2-G17/$G$5)*100</f>
        <v>52.844638949671754</v>
      </c>
      <c r="L17" s="42">
        <f>(2-H17/$H$5)*100</f>
        <v>59.655858930602946</v>
      </c>
      <c r="M17" s="68">
        <f t="shared" si="2"/>
        <v>265.73276981549935</v>
      </c>
      <c r="N17" s="41">
        <f t="shared" si="3"/>
        <v>52.844638949671754</v>
      </c>
      <c r="O17" s="48">
        <f t="shared" si="7"/>
        <v>52.844638949671754</v>
      </c>
      <c r="P17" s="41">
        <f t="shared" si="4"/>
        <v>59.655858930602946</v>
      </c>
      <c r="Q17" s="7">
        <f t="shared" si="5"/>
        <v>153.23227193522467</v>
      </c>
    </row>
    <row r="18" spans="1:17" ht="12.75">
      <c r="A18" s="23">
        <v>13</v>
      </c>
      <c r="B18" s="27" t="s">
        <v>215</v>
      </c>
      <c r="D18" s="62"/>
      <c r="E18" s="25">
        <v>0.01695601851851852</v>
      </c>
      <c r="F18" s="25" t="s">
        <v>2</v>
      </c>
      <c r="G18" s="40">
        <v>0.029594907407407407</v>
      </c>
      <c r="H18" s="52"/>
      <c r="I18" s="41">
        <f t="shared" si="8"/>
        <v>88.76233864844343</v>
      </c>
      <c r="J18" s="41">
        <v>0</v>
      </c>
      <c r="K18" s="41">
        <f t="shared" si="9"/>
        <v>60.120350109409195</v>
      </c>
      <c r="L18" s="49">
        <v>0</v>
      </c>
      <c r="M18" s="68">
        <f t="shared" si="2"/>
        <v>148.88268875785263</v>
      </c>
      <c r="N18" s="41">
        <f t="shared" si="3"/>
        <v>0</v>
      </c>
      <c r="O18" s="48">
        <f t="shared" si="7"/>
        <v>0</v>
      </c>
      <c r="P18" s="41">
        <f t="shared" si="4"/>
        <v>0</v>
      </c>
      <c r="Q18" s="7">
        <f t="shared" si="5"/>
        <v>148.88268875785263</v>
      </c>
    </row>
    <row r="19" spans="1:17" ht="12.75">
      <c r="A19" s="23">
        <v>14</v>
      </c>
      <c r="B19" s="26" t="s">
        <v>201</v>
      </c>
      <c r="C19" s="58"/>
      <c r="D19" s="62" t="s">
        <v>199</v>
      </c>
      <c r="E19" s="33">
        <v>0.02175925925925926</v>
      </c>
      <c r="F19" s="25">
        <v>0.04628472222222222</v>
      </c>
      <c r="G19" s="40">
        <v>0.02775462962962963</v>
      </c>
      <c r="H19" s="52">
        <v>0.10890046296296296</v>
      </c>
      <c r="I19" s="43">
        <f t="shared" si="8"/>
        <v>57.25132877752468</v>
      </c>
      <c r="J19" s="41">
        <f>(2-F19/$F$5)*100</f>
        <v>70.41477640959171</v>
      </c>
      <c r="K19" s="41">
        <f t="shared" si="9"/>
        <v>68.8183807439825</v>
      </c>
      <c r="L19" s="42">
        <f>(2-H19/$H$5)*100</f>
        <v>66.19738339021615</v>
      </c>
      <c r="M19" s="68">
        <f t="shared" si="2"/>
        <v>262.68186932131505</v>
      </c>
      <c r="N19" s="41">
        <f t="shared" si="3"/>
        <v>57.25132877752468</v>
      </c>
      <c r="O19" s="48">
        <f>SMALL((J19,K19,L19,M19),1)</f>
        <v>66.19738339021615</v>
      </c>
      <c r="P19" s="61">
        <f t="shared" si="4"/>
        <v>66.19738339021615</v>
      </c>
      <c r="Q19" s="7">
        <f t="shared" si="5"/>
        <v>139.2331571535742</v>
      </c>
    </row>
    <row r="20" spans="1:17" ht="12.75">
      <c r="A20" s="23">
        <v>15</v>
      </c>
      <c r="B20" s="31" t="s">
        <v>207</v>
      </c>
      <c r="D20" s="62"/>
      <c r="G20" s="44">
        <v>0.02710648148148148</v>
      </c>
      <c r="H20" s="54">
        <v>0.11423611111111111</v>
      </c>
      <c r="I20" s="71">
        <v>0</v>
      </c>
      <c r="J20" s="48">
        <v>0</v>
      </c>
      <c r="K20" s="41">
        <f t="shared" si="9"/>
        <v>71.88183807439825</v>
      </c>
      <c r="L20" s="42">
        <f>(2-H20/$H$5)*100</f>
        <v>59.64163822525597</v>
      </c>
      <c r="M20" s="68">
        <f t="shared" si="2"/>
        <v>131.52347629965422</v>
      </c>
      <c r="N20" s="41">
        <f t="shared" si="3"/>
        <v>0</v>
      </c>
      <c r="O20" s="41"/>
      <c r="P20" s="61">
        <f t="shared" si="4"/>
        <v>0</v>
      </c>
      <c r="Q20" s="7">
        <f t="shared" si="5"/>
        <v>131.52347629965422</v>
      </c>
    </row>
    <row r="21" spans="1:17" ht="12.75">
      <c r="A21" s="23">
        <v>16</v>
      </c>
      <c r="B21" s="31" t="s">
        <v>209</v>
      </c>
      <c r="D21" s="62"/>
      <c r="G21" s="44">
        <v>0.029502314814814815</v>
      </c>
      <c r="H21" s="54">
        <v>0.10696759259259259</v>
      </c>
      <c r="I21" s="71">
        <v>0</v>
      </c>
      <c r="J21" s="48">
        <v>0</v>
      </c>
      <c r="K21" s="41">
        <f t="shared" si="9"/>
        <v>60.55798687089715</v>
      </c>
      <c r="L21" s="42">
        <f>(2-H21/$H$5)*100</f>
        <v>68.5722411831627</v>
      </c>
      <c r="M21" s="68">
        <f t="shared" si="2"/>
        <v>129.13022805405984</v>
      </c>
      <c r="N21" s="41">
        <f t="shared" si="3"/>
        <v>0</v>
      </c>
      <c r="O21" s="41"/>
      <c r="P21" s="61">
        <f t="shared" si="4"/>
        <v>0</v>
      </c>
      <c r="Q21" s="7">
        <f t="shared" si="5"/>
        <v>129.13022805405984</v>
      </c>
    </row>
    <row r="22" spans="1:17" ht="12.75">
      <c r="A22" s="23">
        <v>17</v>
      </c>
      <c r="B22" s="31" t="s">
        <v>224</v>
      </c>
      <c r="D22" s="62"/>
      <c r="G22" s="44">
        <v>0.0284375</v>
      </c>
      <c r="H22" s="54">
        <v>0.1150462962962963</v>
      </c>
      <c r="I22" s="71">
        <v>0</v>
      </c>
      <c r="J22" s="48">
        <v>0</v>
      </c>
      <c r="K22" s="41">
        <f t="shared" si="9"/>
        <v>65.59080962800874</v>
      </c>
      <c r="L22" s="42">
        <f>(2-H22/$H$5)*100</f>
        <v>58.64618885096699</v>
      </c>
      <c r="M22" s="68">
        <f t="shared" si="2"/>
        <v>124.23699847897574</v>
      </c>
      <c r="N22" s="41">
        <f t="shared" si="3"/>
        <v>0</v>
      </c>
      <c r="O22" s="41"/>
      <c r="P22" s="61">
        <f t="shared" si="4"/>
        <v>0</v>
      </c>
      <c r="Q22" s="7">
        <f t="shared" si="5"/>
        <v>124.23699847897574</v>
      </c>
    </row>
    <row r="23" spans="1:17" ht="12.75">
      <c r="A23" s="23">
        <v>18</v>
      </c>
      <c r="B23" s="31" t="s">
        <v>102</v>
      </c>
      <c r="D23" s="62"/>
      <c r="G23" s="44">
        <v>0.030925925925925926</v>
      </c>
      <c r="H23" s="54">
        <v>0.12400462962962962</v>
      </c>
      <c r="I23" s="71">
        <v>0</v>
      </c>
      <c r="J23" s="48">
        <v>0</v>
      </c>
      <c r="K23" s="41">
        <f t="shared" si="9"/>
        <v>53.829321663019684</v>
      </c>
      <c r="L23" s="42">
        <f>(2-H23/$H$5)*100</f>
        <v>47.63936291240047</v>
      </c>
      <c r="M23" s="68">
        <f t="shared" si="2"/>
        <v>101.46868457542016</v>
      </c>
      <c r="N23" s="41">
        <f t="shared" si="3"/>
        <v>0</v>
      </c>
      <c r="O23" s="41"/>
      <c r="P23" s="61">
        <f t="shared" si="4"/>
        <v>0</v>
      </c>
      <c r="Q23" s="7">
        <f t="shared" si="5"/>
        <v>101.46868457542016</v>
      </c>
    </row>
    <row r="24" spans="1:17" ht="12.75">
      <c r="A24" s="23">
        <v>19</v>
      </c>
      <c r="B24" s="31" t="s">
        <v>99</v>
      </c>
      <c r="D24" s="62" t="s">
        <v>3</v>
      </c>
      <c r="G24" s="44">
        <v>0.024756944444444443</v>
      </c>
      <c r="H24" s="54"/>
      <c r="I24" s="71">
        <v>0</v>
      </c>
      <c r="J24" s="48">
        <v>0</v>
      </c>
      <c r="K24" s="41">
        <f t="shared" si="9"/>
        <v>82.98687089715536</v>
      </c>
      <c r="L24" s="49">
        <v>0</v>
      </c>
      <c r="M24" s="68">
        <f t="shared" si="2"/>
        <v>82.98687089715536</v>
      </c>
      <c r="N24" s="41">
        <f t="shared" si="3"/>
        <v>0</v>
      </c>
      <c r="O24" s="41"/>
      <c r="P24" s="61">
        <f t="shared" si="4"/>
        <v>0</v>
      </c>
      <c r="Q24" s="7">
        <f t="shared" si="5"/>
        <v>82.98687089715536</v>
      </c>
    </row>
    <row r="25" spans="1:17" ht="12.75">
      <c r="A25" s="23">
        <v>20</v>
      </c>
      <c r="B25" s="31" t="s">
        <v>206</v>
      </c>
      <c r="D25" s="62"/>
      <c r="G25" s="44">
        <v>0.026400462962962962</v>
      </c>
      <c r="H25" s="54"/>
      <c r="I25" s="71">
        <v>0</v>
      </c>
      <c r="J25" s="48">
        <v>0</v>
      </c>
      <c r="K25" s="41">
        <f t="shared" si="9"/>
        <v>75.21881838074398</v>
      </c>
      <c r="L25" s="49">
        <v>0</v>
      </c>
      <c r="M25" s="68">
        <f t="shared" si="2"/>
        <v>75.21881838074398</v>
      </c>
      <c r="N25" s="41">
        <f t="shared" si="3"/>
        <v>0</v>
      </c>
      <c r="O25" s="41"/>
      <c r="P25" s="61">
        <f t="shared" si="4"/>
        <v>0</v>
      </c>
      <c r="Q25" s="7">
        <f t="shared" si="5"/>
        <v>75.21881838074398</v>
      </c>
    </row>
    <row r="26" spans="1:17" ht="12.75">
      <c r="A26" s="23">
        <v>21</v>
      </c>
      <c r="B26" s="31" t="s">
        <v>156</v>
      </c>
      <c r="D26" s="62"/>
      <c r="G26" s="34" t="s">
        <v>1</v>
      </c>
      <c r="H26" s="54">
        <v>0.1045949074074074</v>
      </c>
      <c r="I26" s="71">
        <v>0</v>
      </c>
      <c r="J26" s="48">
        <v>0</v>
      </c>
      <c r="K26" s="48">
        <v>0</v>
      </c>
      <c r="L26" s="42">
        <f>(2-H26/$H$5)*100</f>
        <v>71.48748577929464</v>
      </c>
      <c r="M26" s="68">
        <f t="shared" si="2"/>
        <v>71.48748577929464</v>
      </c>
      <c r="N26" s="41">
        <f t="shared" si="3"/>
        <v>0</v>
      </c>
      <c r="O26" s="41"/>
      <c r="P26" s="61">
        <f t="shared" si="4"/>
        <v>0</v>
      </c>
      <c r="Q26" s="7">
        <f t="shared" si="5"/>
        <v>71.48748577929464</v>
      </c>
    </row>
    <row r="27" spans="1:17" ht="12.75">
      <c r="A27" s="23">
        <v>22</v>
      </c>
      <c r="B27" s="31" t="s">
        <v>208</v>
      </c>
      <c r="D27" s="62"/>
      <c r="E27" s="25"/>
      <c r="H27" s="54">
        <v>0.10494212962962964</v>
      </c>
      <c r="I27" s="71">
        <v>0</v>
      </c>
      <c r="J27" s="48">
        <v>0</v>
      </c>
      <c r="K27" s="48">
        <v>0</v>
      </c>
      <c r="L27" s="42">
        <f>(2-H27/$H$5)*100</f>
        <v>71.06086461888508</v>
      </c>
      <c r="M27" s="68">
        <f t="shared" si="2"/>
        <v>71.06086461888508</v>
      </c>
      <c r="N27" s="41">
        <f t="shared" si="3"/>
        <v>0</v>
      </c>
      <c r="O27" s="41"/>
      <c r="P27" s="61">
        <f t="shared" si="4"/>
        <v>0</v>
      </c>
      <c r="Q27" s="7">
        <f t="shared" si="5"/>
        <v>71.06086461888508</v>
      </c>
    </row>
    <row r="28" spans="1:17" ht="12.75">
      <c r="A28" s="23">
        <v>23</v>
      </c>
      <c r="B28" s="31" t="s">
        <v>226</v>
      </c>
      <c r="D28" s="62" t="s">
        <v>3</v>
      </c>
      <c r="G28" s="44">
        <v>0.03361111111111111</v>
      </c>
      <c r="H28" s="54">
        <v>0.14410879629629628</v>
      </c>
      <c r="I28" s="71">
        <v>0</v>
      </c>
      <c r="J28" s="48">
        <v>0</v>
      </c>
      <c r="K28" s="41">
        <f>(2-G28/$G$5)*100</f>
        <v>41.137855579868685</v>
      </c>
      <c r="L28" s="42">
        <f>(2-H28/$H$5)*100</f>
        <v>22.937997724687165</v>
      </c>
      <c r="M28" s="68">
        <f t="shared" si="2"/>
        <v>64.07585330455585</v>
      </c>
      <c r="N28" s="41">
        <f t="shared" si="3"/>
        <v>0</v>
      </c>
      <c r="O28" s="41"/>
      <c r="P28" s="61">
        <f t="shared" si="4"/>
        <v>0</v>
      </c>
      <c r="Q28" s="7">
        <f t="shared" si="5"/>
        <v>64.07585330455585</v>
      </c>
    </row>
    <row r="29" spans="1:17" ht="12.75">
      <c r="A29" s="23">
        <v>24</v>
      </c>
      <c r="B29" s="31" t="s">
        <v>223</v>
      </c>
      <c r="D29" s="62"/>
      <c r="E29" s="8"/>
      <c r="G29" s="44">
        <v>0.030208333333333334</v>
      </c>
      <c r="H29" s="54"/>
      <c r="I29" s="71">
        <v>0</v>
      </c>
      <c r="J29" s="48">
        <v>0</v>
      </c>
      <c r="K29" s="41">
        <f>(2-G29/$G$5)*100</f>
        <v>57.2210065645514</v>
      </c>
      <c r="L29" s="49">
        <v>0</v>
      </c>
      <c r="M29" s="68">
        <f t="shared" si="2"/>
        <v>57.2210065645514</v>
      </c>
      <c r="N29" s="41">
        <f t="shared" si="3"/>
        <v>0</v>
      </c>
      <c r="O29" s="41"/>
      <c r="P29" s="61">
        <f t="shared" si="4"/>
        <v>0</v>
      </c>
      <c r="Q29" s="7">
        <f t="shared" si="5"/>
        <v>57.2210065645514</v>
      </c>
    </row>
    <row r="30" spans="1:17" ht="12.75">
      <c r="A30" s="23">
        <v>25</v>
      </c>
      <c r="B30" s="31" t="s">
        <v>172</v>
      </c>
      <c r="D30" s="62"/>
      <c r="E30" s="25"/>
      <c r="G30" s="44">
        <v>0.03405092592592592</v>
      </c>
      <c r="H30" s="54"/>
      <c r="I30" s="71">
        <v>0</v>
      </c>
      <c r="J30" s="48">
        <v>0</v>
      </c>
      <c r="K30" s="41">
        <f>(2-G30/$G$5)*100</f>
        <v>39.059080962800884</v>
      </c>
      <c r="L30" s="49">
        <v>0</v>
      </c>
      <c r="M30" s="68">
        <f t="shared" si="2"/>
        <v>39.059080962800884</v>
      </c>
      <c r="N30" s="41">
        <f t="shared" si="3"/>
        <v>0</v>
      </c>
      <c r="O30" s="41"/>
      <c r="P30" s="61">
        <f t="shared" si="4"/>
        <v>0</v>
      </c>
      <c r="Q30" s="7">
        <f t="shared" si="5"/>
        <v>39.059080962800884</v>
      </c>
    </row>
    <row r="31" spans="1:17" ht="12.75">
      <c r="A31" s="23">
        <v>26</v>
      </c>
      <c r="B31" s="31" t="s">
        <v>174</v>
      </c>
      <c r="D31" s="62"/>
      <c r="G31" s="44">
        <v>0.038287037037037036</v>
      </c>
      <c r="H31" s="54" t="s">
        <v>1</v>
      </c>
      <c r="I31" s="71">
        <v>0</v>
      </c>
      <c r="J31" s="48">
        <v>0</v>
      </c>
      <c r="K31" s="41">
        <f>(2-G31/$G$5)*100</f>
        <v>19.037199124726477</v>
      </c>
      <c r="L31" s="42">
        <v>0</v>
      </c>
      <c r="M31" s="68">
        <f t="shared" si="2"/>
        <v>19.037199124726477</v>
      </c>
      <c r="N31" s="41">
        <f t="shared" si="3"/>
        <v>0</v>
      </c>
      <c r="O31" s="41"/>
      <c r="P31" s="61">
        <f t="shared" si="4"/>
        <v>0</v>
      </c>
      <c r="Q31" s="7">
        <f t="shared" si="5"/>
        <v>19.037199124726477</v>
      </c>
    </row>
    <row r="32" spans="1:17" ht="12.75">
      <c r="A32" s="23">
        <v>27</v>
      </c>
      <c r="B32" s="31" t="s">
        <v>225</v>
      </c>
      <c r="D32" s="62"/>
      <c r="H32" s="54" t="s">
        <v>1</v>
      </c>
      <c r="I32" s="71">
        <v>0</v>
      </c>
      <c r="J32" s="48">
        <v>0</v>
      </c>
      <c r="K32" s="48">
        <v>0</v>
      </c>
      <c r="L32" s="42">
        <v>0</v>
      </c>
      <c r="M32" s="68">
        <f t="shared" si="2"/>
        <v>0</v>
      </c>
      <c r="N32" s="41">
        <f t="shared" si="3"/>
        <v>0</v>
      </c>
      <c r="O32" s="41"/>
      <c r="P32" s="61">
        <f t="shared" si="4"/>
        <v>0</v>
      </c>
      <c r="Q32" s="7">
        <f t="shared" si="5"/>
        <v>0</v>
      </c>
    </row>
    <row r="33" spans="1:17" ht="12.75">
      <c r="A33" s="23">
        <v>28</v>
      </c>
      <c r="B33" s="31" t="s">
        <v>227</v>
      </c>
      <c r="D33" s="62" t="s">
        <v>199</v>
      </c>
      <c r="E33" s="51"/>
      <c r="H33" s="54" t="s">
        <v>1</v>
      </c>
      <c r="I33" s="71">
        <v>0</v>
      </c>
      <c r="J33" s="48">
        <v>0</v>
      </c>
      <c r="K33" s="48">
        <v>0</v>
      </c>
      <c r="L33" s="42">
        <v>0</v>
      </c>
      <c r="M33" s="68">
        <f t="shared" si="2"/>
        <v>0</v>
      </c>
      <c r="N33" s="41">
        <f t="shared" si="3"/>
        <v>0</v>
      </c>
      <c r="O33" s="41"/>
      <c r="P33" s="61">
        <f t="shared" si="4"/>
        <v>0</v>
      </c>
      <c r="Q33" s="7">
        <f t="shared" si="5"/>
        <v>0</v>
      </c>
    </row>
    <row r="36" ht="12.75">
      <c r="B36" s="74" t="s">
        <v>228</v>
      </c>
    </row>
    <row r="38" ht="12.75">
      <c r="E38" s="51"/>
    </row>
    <row r="40" ht="12.75">
      <c r="E40" s="47"/>
    </row>
    <row r="44" ht="12.75">
      <c r="E44" s="51"/>
    </row>
    <row r="49" ht="12.75">
      <c r="E49" s="51"/>
    </row>
    <row r="52" ht="12.75">
      <c r="E52" s="51"/>
    </row>
    <row r="55" ht="12.75">
      <c r="E55" s="51"/>
    </row>
    <row r="56" ht="12.75">
      <c r="E56" s="47"/>
    </row>
    <row r="63" ht="12.75">
      <c r="E63" s="51"/>
    </row>
    <row r="64" ht="12.75">
      <c r="E64" s="51"/>
    </row>
    <row r="67" ht="12.75">
      <c r="E67" s="51"/>
    </row>
    <row r="79" ht="12.75">
      <c r="E79" s="47"/>
    </row>
    <row r="82" ht="12.75">
      <c r="E82" s="51"/>
    </row>
    <row r="97" ht="12.75">
      <c r="E97" s="51"/>
    </row>
    <row r="101" ht="12.75">
      <c r="E101" s="51"/>
    </row>
    <row r="102" ht="12.75">
      <c r="E102" s="47"/>
    </row>
    <row r="109" ht="12.75">
      <c r="E109" s="51"/>
    </row>
    <row r="110" ht="12.75">
      <c r="E110" s="47"/>
    </row>
    <row r="118" ht="12.75">
      <c r="E118" s="51"/>
    </row>
    <row r="121" ht="12.75">
      <c r="E121" s="51"/>
    </row>
    <row r="123" ht="12.75">
      <c r="E123" s="51"/>
    </row>
    <row r="133" ht="12.75">
      <c r="E133" s="51"/>
    </row>
    <row r="136" ht="12.75">
      <c r="E136" s="51"/>
    </row>
    <row r="144" ht="12.75">
      <c r="E144" s="47"/>
    </row>
    <row r="147" ht="12.75">
      <c r="E147" s="51"/>
    </row>
    <row r="169" ht="12.75">
      <c r="E169" s="51"/>
    </row>
    <row r="179" ht="12.75">
      <c r="E179" s="51"/>
    </row>
    <row r="190" ht="12.75">
      <c r="E190" s="51"/>
    </row>
    <row r="203" ht="12.75">
      <c r="E203" s="47"/>
    </row>
    <row r="205" ht="12.75">
      <c r="E205" s="53"/>
    </row>
    <row r="209" ht="12.75">
      <c r="E209" s="47"/>
    </row>
    <row r="212" ht="12.75">
      <c r="E212" s="51"/>
    </row>
    <row r="213" ht="12.75">
      <c r="E213" s="51"/>
    </row>
    <row r="220" ht="12.75">
      <c r="E220" s="47"/>
    </row>
    <row r="222" ht="12.75">
      <c r="E222" s="51"/>
    </row>
    <row r="223" ht="12.75">
      <c r="E223" s="51"/>
    </row>
    <row r="224" ht="12.75">
      <c r="E224" s="51"/>
    </row>
    <row r="229" ht="12.75">
      <c r="E229" s="51"/>
    </row>
    <row r="231" ht="12.75">
      <c r="E231" s="51"/>
    </row>
    <row r="233" ht="12.75">
      <c r="E233" s="47"/>
    </row>
    <row r="237" ht="12.75">
      <c r="E237" s="51"/>
    </row>
    <row r="239" ht="12.75">
      <c r="E239" s="47"/>
    </row>
    <row r="245" ht="12.75">
      <c r="E245" s="51"/>
    </row>
    <row r="252" ht="12.75">
      <c r="E252" s="51"/>
    </row>
    <row r="259" ht="12.75">
      <c r="E259" s="51"/>
    </row>
    <row r="281" ht="12.75">
      <c r="E281" s="51"/>
    </row>
    <row r="291" ht="12.75">
      <c r="E291" s="47"/>
    </row>
    <row r="297" ht="12.75">
      <c r="E297" s="47"/>
    </row>
    <row r="298" ht="12.75">
      <c r="E298" s="51"/>
    </row>
    <row r="299" ht="12.75">
      <c r="E299" s="51"/>
    </row>
    <row r="301" ht="12.75">
      <c r="E301" s="51"/>
    </row>
    <row r="307" ht="12.75">
      <c r="E307" s="51"/>
    </row>
    <row r="314" ht="12.75">
      <c r="E314" s="51"/>
    </row>
    <row r="321" ht="12.75">
      <c r="E321" s="51"/>
    </row>
    <row r="327" ht="12.75">
      <c r="E327" s="51"/>
    </row>
    <row r="328" ht="12.75">
      <c r="E328" s="51"/>
    </row>
    <row r="331" ht="12.75">
      <c r="E331" s="51"/>
    </row>
    <row r="334" ht="12.75">
      <c r="E334" s="51"/>
    </row>
    <row r="335" ht="12.75">
      <c r="E335" s="51"/>
    </row>
    <row r="343" ht="12.75">
      <c r="E343" s="51"/>
    </row>
    <row r="344" ht="12.75">
      <c r="E344" s="51"/>
    </row>
    <row r="352" ht="12.75">
      <c r="E352" s="51"/>
    </row>
    <row r="354" ht="12.75">
      <c r="E354" s="51"/>
    </row>
    <row r="359" ht="12.75">
      <c r="E359" s="51"/>
    </row>
    <row r="363" ht="12.75">
      <c r="E363" s="51"/>
    </row>
    <row r="372" ht="12.75">
      <c r="E372" s="51"/>
    </row>
    <row r="377" ht="12.75">
      <c r="E377" s="51"/>
    </row>
    <row r="387" ht="12.75">
      <c r="E387" s="51"/>
    </row>
    <row r="390" ht="12.75">
      <c r="E390" s="51"/>
    </row>
    <row r="393" ht="12.75">
      <c r="E393" s="51"/>
    </row>
    <row r="394" ht="12.75">
      <c r="E394" s="47"/>
    </row>
    <row r="401" ht="12.75">
      <c r="E401" s="51"/>
    </row>
    <row r="402" ht="12.75">
      <c r="E402" s="51"/>
    </row>
    <row r="405" ht="12.75">
      <c r="E405" s="51"/>
    </row>
    <row r="410" ht="12.75">
      <c r="E410" s="47"/>
    </row>
    <row r="417" ht="12.75">
      <c r="E417" s="47"/>
    </row>
    <row r="420" ht="12.75">
      <c r="E420" s="47"/>
    </row>
    <row r="430" ht="12.75">
      <c r="E430" s="51"/>
    </row>
    <row r="434" ht="12.75">
      <c r="E434" s="51"/>
    </row>
    <row r="440" ht="12.75">
      <c r="E440" s="51"/>
    </row>
    <row r="443" ht="12.75">
      <c r="E443" s="47"/>
    </row>
    <row r="446" ht="12.75">
      <c r="E446" s="51"/>
    </row>
    <row r="454" ht="12.75">
      <c r="E454" s="51"/>
    </row>
    <row r="459" ht="12.75">
      <c r="E459" s="51"/>
    </row>
    <row r="461" ht="12.75">
      <c r="E461" s="51"/>
    </row>
    <row r="474" ht="12.75">
      <c r="E474" s="51"/>
    </row>
    <row r="478" ht="12.75">
      <c r="E478" s="47"/>
    </row>
    <row r="485" ht="12.75">
      <c r="E485" s="51"/>
    </row>
    <row r="489" ht="12.75">
      <c r="E489" s="51"/>
    </row>
    <row r="491" ht="12.75">
      <c r="E491" s="51"/>
    </row>
    <row r="494" ht="12.75">
      <c r="E494" s="51"/>
    </row>
    <row r="495" ht="12.75">
      <c r="E495" s="51"/>
    </row>
    <row r="501" ht="12.75">
      <c r="E501" s="47"/>
    </row>
    <row r="506" ht="12.75">
      <c r="E506" s="51"/>
    </row>
    <row r="509" ht="12.75">
      <c r="E509" s="51"/>
    </row>
    <row r="512" ht="12.75">
      <c r="E512" s="51"/>
    </row>
    <row r="528" ht="12.75">
      <c r="E528" s="47"/>
    </row>
    <row r="533" ht="12.75">
      <c r="E533" s="51"/>
    </row>
    <row r="540" ht="12.75">
      <c r="E540" s="51"/>
    </row>
    <row r="546" ht="12.75">
      <c r="E546" s="51"/>
    </row>
    <row r="550" ht="12.75">
      <c r="E550" s="51"/>
    </row>
    <row r="557" ht="12.75">
      <c r="E557" s="51"/>
    </row>
    <row r="559" ht="12.75">
      <c r="E559" s="51"/>
    </row>
    <row r="562" ht="12.75">
      <c r="E562" s="51"/>
    </row>
    <row r="569" ht="12.75">
      <c r="E569" s="51"/>
    </row>
    <row r="570" ht="12.75">
      <c r="E570" s="51"/>
    </row>
    <row r="584" ht="12.75">
      <c r="E584" s="47"/>
    </row>
    <row r="732" ht="10.5" customHeight="1"/>
  </sheetData>
  <sheetProtection/>
  <mergeCells count="5">
    <mergeCell ref="Q3:Q5"/>
    <mergeCell ref="I5:L5"/>
    <mergeCell ref="P3:P5"/>
    <mergeCell ref="N3:O5"/>
    <mergeCell ref="M3:M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7">
      <selection activeCell="J23" sqref="J23"/>
    </sheetView>
  </sheetViews>
  <sheetFormatPr defaultColWidth="9.140625" defaultRowHeight="12.75"/>
  <cols>
    <col min="2" max="2" width="25.8515625" style="0" customWidth="1"/>
    <col min="3" max="3" width="6.140625" style="0" customWidth="1"/>
    <col min="4" max="4" width="35.8515625" style="0" customWidth="1"/>
    <col min="5" max="8" width="11.8515625" style="0" customWidth="1"/>
  </cols>
  <sheetData>
    <row r="1" ht="12.75">
      <c r="A1" s="20" t="s">
        <v>104</v>
      </c>
    </row>
    <row r="2" spans="1:8" ht="13.5" customHeight="1">
      <c r="A2" s="15">
        <v>1</v>
      </c>
      <c r="B2" t="s">
        <v>4</v>
      </c>
      <c r="D2" s="16" t="s">
        <v>6</v>
      </c>
      <c r="H2" s="19" t="s">
        <v>7</v>
      </c>
    </row>
    <row r="3" spans="1:8" ht="13.5" customHeight="1">
      <c r="A3" s="15">
        <v>2</v>
      </c>
      <c r="B3" t="s">
        <v>8</v>
      </c>
      <c r="D3" s="16" t="s">
        <v>10</v>
      </c>
      <c r="H3" s="15" t="s">
        <v>11</v>
      </c>
    </row>
    <row r="4" spans="1:8" ht="13.5" customHeight="1">
      <c r="A4" s="15">
        <v>3</v>
      </c>
      <c r="B4" t="s">
        <v>12</v>
      </c>
      <c r="D4" s="16" t="s">
        <v>13</v>
      </c>
      <c r="H4" s="15" t="s">
        <v>14</v>
      </c>
    </row>
    <row r="5" spans="1:8" ht="13.5" customHeight="1">
      <c r="A5" s="15">
        <v>4</v>
      </c>
      <c r="B5" t="s">
        <v>15</v>
      </c>
      <c r="D5" s="16" t="s">
        <v>16</v>
      </c>
      <c r="H5" s="15" t="s">
        <v>17</v>
      </c>
    </row>
    <row r="6" spans="1:8" ht="13.5" customHeight="1">
      <c r="A6" s="15">
        <v>5</v>
      </c>
      <c r="B6" t="s">
        <v>18</v>
      </c>
      <c r="D6" s="16" t="s">
        <v>10</v>
      </c>
      <c r="H6" s="15" t="s">
        <v>19</v>
      </c>
    </row>
    <row r="7" spans="1:8" ht="13.5" customHeight="1">
      <c r="A7" s="15">
        <v>6</v>
      </c>
      <c r="B7" t="s">
        <v>20</v>
      </c>
      <c r="D7" s="16" t="s">
        <v>21</v>
      </c>
      <c r="H7" s="15" t="s">
        <v>22</v>
      </c>
    </row>
    <row r="8" spans="1:8" ht="13.5" customHeight="1">
      <c r="A8" s="15">
        <v>7</v>
      </c>
      <c r="B8" t="s">
        <v>23</v>
      </c>
      <c r="D8" s="16" t="s">
        <v>24</v>
      </c>
      <c r="H8" s="15" t="s">
        <v>25</v>
      </c>
    </row>
    <row r="9" spans="1:8" ht="13.5" customHeight="1">
      <c r="A9" s="15">
        <v>8</v>
      </c>
      <c r="B9" t="s">
        <v>26</v>
      </c>
      <c r="D9" s="16" t="s">
        <v>21</v>
      </c>
      <c r="H9" s="15" t="s">
        <v>27</v>
      </c>
    </row>
    <row r="10" spans="1:8" ht="13.5" customHeight="1">
      <c r="A10" s="15">
        <v>9</v>
      </c>
      <c r="B10" t="s">
        <v>28</v>
      </c>
      <c r="D10" s="16" t="s">
        <v>29</v>
      </c>
      <c r="H10" s="15" t="s">
        <v>30</v>
      </c>
    </row>
    <row r="11" spans="1:8" ht="13.5" customHeight="1">
      <c r="A11" s="15">
        <v>10</v>
      </c>
      <c r="B11" t="s">
        <v>31</v>
      </c>
      <c r="D11" s="16" t="s">
        <v>21</v>
      </c>
      <c r="H11" s="15" t="s">
        <v>33</v>
      </c>
    </row>
    <row r="12" spans="1:8" ht="13.5" customHeight="1">
      <c r="A12" s="15">
        <v>11</v>
      </c>
      <c r="B12" t="s">
        <v>34</v>
      </c>
      <c r="D12" s="16" t="s">
        <v>21</v>
      </c>
      <c r="H12" s="15" t="s">
        <v>35</v>
      </c>
    </row>
    <row r="13" spans="1:8" ht="13.5" customHeight="1">
      <c r="A13" s="15">
        <v>12</v>
      </c>
      <c r="B13" t="s">
        <v>36</v>
      </c>
      <c r="D13" s="16" t="s">
        <v>13</v>
      </c>
      <c r="H13" s="15" t="s">
        <v>2</v>
      </c>
    </row>
    <row r="14" spans="1:8" ht="13.5" customHeight="1">
      <c r="A14" s="15">
        <v>13</v>
      </c>
      <c r="B14" s="16" t="s">
        <v>37</v>
      </c>
      <c r="D14" s="16" t="s">
        <v>39</v>
      </c>
      <c r="H14" s="15" t="s">
        <v>40</v>
      </c>
    </row>
    <row r="17" ht="12.75">
      <c r="A17" s="20" t="s">
        <v>105</v>
      </c>
    </row>
    <row r="18" spans="1:8" ht="13.5" customHeight="1">
      <c r="A18" s="15">
        <v>1</v>
      </c>
      <c r="B18" t="s">
        <v>41</v>
      </c>
      <c r="C18" t="s">
        <v>42</v>
      </c>
      <c r="D18" s="16" t="s">
        <v>43</v>
      </c>
      <c r="E18" s="17"/>
      <c r="F18" s="15"/>
      <c r="G18" s="15"/>
      <c r="H18" s="15" t="s">
        <v>44</v>
      </c>
    </row>
    <row r="19" spans="1:8" ht="13.5" customHeight="1">
      <c r="A19" s="15">
        <v>2</v>
      </c>
      <c r="B19" t="s">
        <v>45</v>
      </c>
      <c r="C19" t="s">
        <v>9</v>
      </c>
      <c r="D19" s="16" t="s">
        <v>46</v>
      </c>
      <c r="E19" s="17"/>
      <c r="F19" s="15"/>
      <c r="G19" s="15"/>
      <c r="H19" s="15" t="s">
        <v>47</v>
      </c>
    </row>
    <row r="20" spans="1:8" ht="13.5" customHeight="1">
      <c r="A20" s="15">
        <v>3</v>
      </c>
      <c r="B20" t="s">
        <v>48</v>
      </c>
      <c r="C20" t="s">
        <v>9</v>
      </c>
      <c r="D20" s="16" t="s">
        <v>49</v>
      </c>
      <c r="E20" s="17"/>
      <c r="F20" s="15"/>
      <c r="G20" s="15"/>
      <c r="H20" s="15" t="s">
        <v>50</v>
      </c>
    </row>
    <row r="21" spans="1:8" ht="13.5" customHeight="1">
      <c r="A21" s="15">
        <v>4</v>
      </c>
      <c r="B21" t="s">
        <v>51</v>
      </c>
      <c r="C21" t="s">
        <v>9</v>
      </c>
      <c r="D21" s="16" t="s">
        <v>46</v>
      </c>
      <c r="E21" s="17"/>
      <c r="F21" s="15"/>
      <c r="G21" s="15"/>
      <c r="H21" s="15" t="s">
        <v>52</v>
      </c>
    </row>
    <row r="22" spans="1:8" ht="13.5" customHeight="1">
      <c r="A22" s="15">
        <v>5</v>
      </c>
      <c r="B22" t="s">
        <v>53</v>
      </c>
      <c r="C22" t="s">
        <v>9</v>
      </c>
      <c r="D22" s="16" t="s">
        <v>21</v>
      </c>
      <c r="E22" s="17"/>
      <c r="F22" s="15"/>
      <c r="G22" s="15"/>
      <c r="H22" s="15" t="s">
        <v>54</v>
      </c>
    </row>
    <row r="23" spans="1:8" ht="13.5" customHeight="1">
      <c r="A23" s="15">
        <v>6</v>
      </c>
      <c r="B23" t="s">
        <v>55</v>
      </c>
      <c r="C23" t="s">
        <v>5</v>
      </c>
      <c r="D23" s="16" t="s">
        <v>6</v>
      </c>
      <c r="E23" s="17"/>
      <c r="F23" s="15"/>
      <c r="G23" s="15"/>
      <c r="H23" s="15" t="s">
        <v>56</v>
      </c>
    </row>
    <row r="24" spans="1:8" ht="13.5" customHeight="1">
      <c r="A24" s="15">
        <v>7</v>
      </c>
      <c r="B24" t="s">
        <v>57</v>
      </c>
      <c r="C24" t="s">
        <v>9</v>
      </c>
      <c r="D24" s="16" t="s">
        <v>13</v>
      </c>
      <c r="E24" s="17"/>
      <c r="F24" s="15"/>
      <c r="G24" s="15"/>
      <c r="H24" s="15" t="s">
        <v>58</v>
      </c>
    </row>
    <row r="25" spans="1:8" ht="13.5" customHeight="1">
      <c r="A25" s="15">
        <v>8</v>
      </c>
      <c r="B25" t="s">
        <v>59</v>
      </c>
      <c r="C25" t="s">
        <v>9</v>
      </c>
      <c r="D25" s="16" t="s">
        <v>49</v>
      </c>
      <c r="E25" s="17"/>
      <c r="F25" s="15"/>
      <c r="G25" s="15"/>
      <c r="H25" s="15" t="s">
        <v>60</v>
      </c>
    </row>
    <row r="26" spans="1:8" ht="13.5" customHeight="1">
      <c r="A26" s="15">
        <v>9</v>
      </c>
      <c r="B26" t="s">
        <v>61</v>
      </c>
      <c r="C26" t="s">
        <v>9</v>
      </c>
      <c r="D26" s="16" t="s">
        <v>13</v>
      </c>
      <c r="E26" s="17"/>
      <c r="F26" s="15"/>
      <c r="G26" s="15"/>
      <c r="H26" s="15" t="s">
        <v>62</v>
      </c>
    </row>
    <row r="27" spans="1:8" ht="13.5" customHeight="1">
      <c r="A27" s="15">
        <v>10</v>
      </c>
      <c r="B27" t="s">
        <v>63</v>
      </c>
      <c r="C27" t="s">
        <v>9</v>
      </c>
      <c r="D27" s="16" t="s">
        <v>64</v>
      </c>
      <c r="E27" s="17"/>
      <c r="F27" s="15"/>
      <c r="G27" s="15"/>
      <c r="H27" s="15" t="s">
        <v>65</v>
      </c>
    </row>
    <row r="28" spans="1:8" ht="13.5" customHeight="1">
      <c r="A28" s="15">
        <v>11</v>
      </c>
      <c r="B28" t="s">
        <v>66</v>
      </c>
      <c r="C28" t="s">
        <v>9</v>
      </c>
      <c r="D28" s="16" t="s">
        <v>64</v>
      </c>
      <c r="E28" s="17"/>
      <c r="F28" s="15"/>
      <c r="G28" s="15"/>
      <c r="H28" s="15" t="s">
        <v>67</v>
      </c>
    </row>
    <row r="29" spans="1:8" ht="13.5" customHeight="1">
      <c r="A29" s="15">
        <v>12</v>
      </c>
      <c r="B29" t="s">
        <v>68</v>
      </c>
      <c r="C29" t="s">
        <v>9</v>
      </c>
      <c r="D29" s="16" t="s">
        <v>13</v>
      </c>
      <c r="E29" s="17"/>
      <c r="F29" s="15"/>
      <c r="G29" s="15"/>
      <c r="H29" s="15" t="s">
        <v>69</v>
      </c>
    </row>
    <row r="30" spans="1:8" ht="13.5" customHeight="1">
      <c r="A30" s="15">
        <v>13</v>
      </c>
      <c r="B30" t="s">
        <v>70</v>
      </c>
      <c r="C30" t="s">
        <v>38</v>
      </c>
      <c r="D30" s="16" t="s">
        <v>71</v>
      </c>
      <c r="E30" s="17"/>
      <c r="F30" s="15"/>
      <c r="G30" s="15"/>
      <c r="H30" s="15" t="s">
        <v>72</v>
      </c>
    </row>
    <row r="31" spans="1:8" ht="13.5" customHeight="1">
      <c r="A31" s="15">
        <v>14</v>
      </c>
      <c r="B31" t="s">
        <v>73</v>
      </c>
      <c r="C31" t="s">
        <v>9</v>
      </c>
      <c r="D31" s="16" t="s">
        <v>74</v>
      </c>
      <c r="E31" s="17"/>
      <c r="F31" s="15"/>
      <c r="G31" s="15"/>
      <c r="H31" s="15" t="s">
        <v>75</v>
      </c>
    </row>
    <row r="32" spans="1:8" ht="13.5" customHeight="1">
      <c r="A32" s="15">
        <v>15</v>
      </c>
      <c r="B32" t="s">
        <v>76</v>
      </c>
      <c r="C32" t="s">
        <v>77</v>
      </c>
      <c r="D32" s="16" t="s">
        <v>78</v>
      </c>
      <c r="E32" s="17"/>
      <c r="F32" s="15"/>
      <c r="G32" s="15"/>
      <c r="H32" s="15" t="s">
        <v>79</v>
      </c>
    </row>
    <row r="33" spans="1:8" ht="13.5" customHeight="1">
      <c r="A33" s="15">
        <v>16</v>
      </c>
      <c r="B33" t="s">
        <v>80</v>
      </c>
      <c r="C33" t="s">
        <v>38</v>
      </c>
      <c r="D33" s="16" t="s">
        <v>81</v>
      </c>
      <c r="E33" s="17"/>
      <c r="F33" s="15"/>
      <c r="G33" s="15"/>
      <c r="H33" s="15" t="s">
        <v>82</v>
      </c>
    </row>
    <row r="34" spans="1:8" ht="13.5" customHeight="1">
      <c r="A34" s="15">
        <v>17</v>
      </c>
      <c r="B34" s="16" t="s">
        <v>83</v>
      </c>
      <c r="C34" t="s">
        <v>38</v>
      </c>
      <c r="D34" s="16" t="s">
        <v>71</v>
      </c>
      <c r="E34" s="17"/>
      <c r="F34" s="15"/>
      <c r="G34" s="15"/>
      <c r="H34" s="15" t="s">
        <v>84</v>
      </c>
    </row>
    <row r="35" spans="1:8" ht="13.5" customHeight="1">
      <c r="A35" s="15">
        <v>18</v>
      </c>
      <c r="B35" s="16" t="s">
        <v>85</v>
      </c>
      <c r="C35" t="s">
        <v>5</v>
      </c>
      <c r="D35" s="16" t="s">
        <v>86</v>
      </c>
      <c r="E35" s="17"/>
      <c r="F35" s="15"/>
      <c r="G35" s="15"/>
      <c r="H35" s="15" t="s">
        <v>87</v>
      </c>
    </row>
    <row r="36" spans="1:8" ht="13.5" customHeight="1">
      <c r="A36" s="15">
        <v>19</v>
      </c>
      <c r="B36" t="s">
        <v>88</v>
      </c>
      <c r="C36" t="s">
        <v>9</v>
      </c>
      <c r="D36" s="16" t="s">
        <v>49</v>
      </c>
      <c r="E36" s="17"/>
      <c r="F36" s="15"/>
      <c r="G36" s="15"/>
      <c r="H36" s="15" t="s">
        <v>1</v>
      </c>
    </row>
    <row r="37" spans="1:8" ht="13.5" customHeight="1">
      <c r="A37" s="15">
        <v>20</v>
      </c>
      <c r="B37" t="s">
        <v>89</v>
      </c>
      <c r="C37" t="s">
        <v>9</v>
      </c>
      <c r="D37" s="16" t="s">
        <v>16</v>
      </c>
      <c r="E37" s="17"/>
      <c r="F37" s="15"/>
      <c r="G37" s="15"/>
      <c r="H37" s="15" t="s">
        <v>90</v>
      </c>
    </row>
    <row r="38" spans="1:8" ht="13.5" customHeight="1">
      <c r="A38" s="15">
        <v>21</v>
      </c>
      <c r="B38" t="s">
        <v>91</v>
      </c>
      <c r="C38" t="s">
        <v>42</v>
      </c>
      <c r="D38" s="16" t="s">
        <v>92</v>
      </c>
      <c r="E38" s="17"/>
      <c r="F38" s="15"/>
      <c r="G38" s="15"/>
      <c r="H38" s="15" t="s">
        <v>93</v>
      </c>
    </row>
    <row r="39" spans="1:8" ht="13.5" customHeight="1">
      <c r="A39" s="15">
        <v>22</v>
      </c>
      <c r="B39" t="s">
        <v>94</v>
      </c>
      <c r="C39" t="s">
        <v>9</v>
      </c>
      <c r="D39" s="16" t="s">
        <v>95</v>
      </c>
      <c r="E39" s="17"/>
      <c r="F39" s="15"/>
      <c r="G39" s="15"/>
      <c r="H39" s="15" t="s">
        <v>96</v>
      </c>
    </row>
    <row r="40" spans="1:8" ht="13.5" customHeight="1">
      <c r="A40" s="15">
        <v>23</v>
      </c>
      <c r="B40" t="s">
        <v>97</v>
      </c>
      <c r="C40" t="s">
        <v>9</v>
      </c>
      <c r="D40" s="16" t="s">
        <v>98</v>
      </c>
      <c r="E40" s="18"/>
      <c r="F40" s="15"/>
      <c r="G40" s="15"/>
      <c r="H40" s="15" t="s">
        <v>32</v>
      </c>
    </row>
    <row r="41" spans="1:8" ht="13.5" customHeight="1">
      <c r="A41" s="15">
        <v>24</v>
      </c>
      <c r="B41" t="s">
        <v>99</v>
      </c>
      <c r="C41" t="s">
        <v>9</v>
      </c>
      <c r="D41" s="16" t="s">
        <v>16</v>
      </c>
      <c r="E41" s="17"/>
      <c r="F41" s="15"/>
      <c r="G41" s="15"/>
      <c r="H41" s="15" t="s">
        <v>100</v>
      </c>
    </row>
    <row r="42" spans="1:8" ht="13.5" customHeight="1">
      <c r="A42" s="15">
        <v>25</v>
      </c>
      <c r="B42" t="s">
        <v>101</v>
      </c>
      <c r="C42" t="s">
        <v>9</v>
      </c>
      <c r="D42" s="16" t="s">
        <v>16</v>
      </c>
      <c r="E42" s="17"/>
      <c r="F42" s="15"/>
      <c r="G42" s="15"/>
      <c r="H42" s="15" t="s">
        <v>2</v>
      </c>
    </row>
    <row r="43" spans="1:8" ht="13.5" customHeight="1">
      <c r="A43" s="15">
        <v>26</v>
      </c>
      <c r="B43" t="s">
        <v>102</v>
      </c>
      <c r="C43" t="s">
        <v>9</v>
      </c>
      <c r="D43" s="16" t="s">
        <v>103</v>
      </c>
      <c r="E43" s="15"/>
      <c r="F43" s="15"/>
      <c r="G43" s="15"/>
      <c r="H43" s="15" t="s">
        <v>32</v>
      </c>
    </row>
    <row r="47" ht="12.75">
      <c r="A47" s="20" t="s">
        <v>119</v>
      </c>
    </row>
    <row r="48" spans="1:8" ht="13.5" customHeight="1">
      <c r="A48" s="15">
        <v>1</v>
      </c>
      <c r="B48" t="s">
        <v>106</v>
      </c>
      <c r="C48" t="s">
        <v>9</v>
      </c>
      <c r="D48" s="16" t="s">
        <v>16</v>
      </c>
      <c r="E48" s="17"/>
      <c r="F48" s="15"/>
      <c r="G48" s="15"/>
      <c r="H48" s="15" t="s">
        <v>107</v>
      </c>
    </row>
    <row r="49" spans="1:8" ht="13.5" customHeight="1">
      <c r="A49" s="15">
        <v>2</v>
      </c>
      <c r="B49" t="s">
        <v>108</v>
      </c>
      <c r="C49" t="s">
        <v>9</v>
      </c>
      <c r="D49" s="16" t="s">
        <v>109</v>
      </c>
      <c r="E49" s="17"/>
      <c r="F49" s="15"/>
      <c r="G49" s="15"/>
      <c r="H49" s="15" t="s">
        <v>110</v>
      </c>
    </row>
    <row r="50" spans="1:8" ht="13.5" customHeight="1">
      <c r="A50" s="15">
        <v>3</v>
      </c>
      <c r="B50" t="s">
        <v>111</v>
      </c>
      <c r="C50" t="s">
        <v>9</v>
      </c>
      <c r="D50" s="16" t="s">
        <v>112</v>
      </c>
      <c r="E50" s="17"/>
      <c r="F50" s="15"/>
      <c r="G50" s="15"/>
      <c r="H50" s="15" t="s">
        <v>113</v>
      </c>
    </row>
    <row r="51" spans="1:8" ht="13.5" customHeight="1">
      <c r="A51" s="15">
        <v>4</v>
      </c>
      <c r="B51" t="s">
        <v>114</v>
      </c>
      <c r="C51" t="s">
        <v>9</v>
      </c>
      <c r="D51" s="16" t="s">
        <v>115</v>
      </c>
      <c r="E51" s="17"/>
      <c r="F51" s="15"/>
      <c r="G51" s="15"/>
      <c r="H51" s="15" t="s">
        <v>116</v>
      </c>
    </row>
    <row r="52" spans="1:8" ht="13.5" customHeight="1">
      <c r="A52" s="15">
        <v>5</v>
      </c>
      <c r="B52" t="s">
        <v>117</v>
      </c>
      <c r="C52" t="s">
        <v>9</v>
      </c>
      <c r="D52" s="16" t="s">
        <v>16</v>
      </c>
      <c r="E52" s="17"/>
      <c r="F52" s="15"/>
      <c r="G52" s="15"/>
      <c r="H52" s="15" t="s">
        <v>118</v>
      </c>
    </row>
    <row r="56" ht="12.75">
      <c r="A56" s="20" t="s">
        <v>120</v>
      </c>
    </row>
    <row r="57" spans="1:8" ht="12.75">
      <c r="A57" s="15">
        <v>1</v>
      </c>
      <c r="B57" t="s">
        <v>121</v>
      </c>
      <c r="C57" t="s">
        <v>9</v>
      </c>
      <c r="D57" s="16" t="s">
        <v>122</v>
      </c>
      <c r="E57" s="17"/>
      <c r="F57" s="15"/>
      <c r="G57" s="15"/>
      <c r="H57" s="15" t="s">
        <v>123</v>
      </c>
    </row>
    <row r="58" spans="1:8" ht="25.5">
      <c r="A58" s="15">
        <v>2</v>
      </c>
      <c r="B58" t="s">
        <v>124</v>
      </c>
      <c r="C58" t="s">
        <v>9</v>
      </c>
      <c r="D58" s="16" t="s">
        <v>125</v>
      </c>
      <c r="E58" s="17"/>
      <c r="F58" s="15"/>
      <c r="G58" s="15"/>
      <c r="H58" s="15" t="s">
        <v>126</v>
      </c>
    </row>
    <row r="59" spans="1:8" ht="12.75">
      <c r="A59" s="15">
        <v>3</v>
      </c>
      <c r="B59" t="s">
        <v>127</v>
      </c>
      <c r="C59" t="s">
        <v>9</v>
      </c>
      <c r="D59" s="16" t="s">
        <v>46</v>
      </c>
      <c r="E59" s="17"/>
      <c r="F59" s="15"/>
      <c r="G59" s="15"/>
      <c r="H59" s="15" t="s">
        <v>128</v>
      </c>
    </row>
    <row r="60" spans="1:8" ht="12.75">
      <c r="A60" s="15">
        <v>4</v>
      </c>
      <c r="B60" s="16" t="s">
        <v>129</v>
      </c>
      <c r="C60" t="s">
        <v>9</v>
      </c>
      <c r="D60" s="16" t="s">
        <v>46</v>
      </c>
      <c r="E60" s="17"/>
      <c r="F60" s="15"/>
      <c r="G60" s="15"/>
      <c r="H60" s="15" t="s">
        <v>130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62">
      <selection activeCell="J23" sqref="J23"/>
    </sheetView>
  </sheetViews>
  <sheetFormatPr defaultColWidth="9.140625" defaultRowHeight="12.75"/>
  <cols>
    <col min="2" max="2" width="27.28125" style="0" customWidth="1"/>
    <col min="3" max="3" width="8.421875" style="0" customWidth="1"/>
    <col min="4" max="4" width="31.421875" style="0" customWidth="1"/>
    <col min="5" max="5" width="12.7109375" style="0" customWidth="1"/>
  </cols>
  <sheetData>
    <row r="1" ht="12.75">
      <c r="A1" s="20" t="s">
        <v>104</v>
      </c>
    </row>
    <row r="2" spans="1:5" ht="12.75">
      <c r="A2" s="15">
        <v>1</v>
      </c>
      <c r="B2" t="s">
        <v>31</v>
      </c>
      <c r="C2" t="s">
        <v>9</v>
      </c>
      <c r="D2" s="16" t="s">
        <v>21</v>
      </c>
      <c r="E2" s="21">
        <v>0.9131944444444445</v>
      </c>
    </row>
    <row r="3" spans="1:5" ht="12.75">
      <c r="A3" s="15">
        <v>2</v>
      </c>
      <c r="B3" t="s">
        <v>12</v>
      </c>
      <c r="C3" t="s">
        <v>9</v>
      </c>
      <c r="D3" s="16" t="s">
        <v>13</v>
      </c>
      <c r="E3" s="21">
        <v>0.9152777777777777</v>
      </c>
    </row>
    <row r="4" spans="1:5" ht="12.75">
      <c r="A4" s="15">
        <v>3</v>
      </c>
      <c r="B4" t="s">
        <v>8</v>
      </c>
      <c r="C4" t="s">
        <v>9</v>
      </c>
      <c r="D4" s="16" t="s">
        <v>131</v>
      </c>
      <c r="E4" s="21">
        <v>0.9472222222222223</v>
      </c>
    </row>
    <row r="5" spans="1:5" ht="12.75">
      <c r="A5" s="15">
        <v>4</v>
      </c>
      <c r="B5" t="s">
        <v>18</v>
      </c>
      <c r="C5" t="s">
        <v>9</v>
      </c>
      <c r="D5" s="16" t="s">
        <v>132</v>
      </c>
      <c r="E5" s="21">
        <v>0.9902777777777777</v>
      </c>
    </row>
    <row r="6" spans="1:5" ht="12.75">
      <c r="A6" s="15">
        <v>5</v>
      </c>
      <c r="B6" t="s">
        <v>133</v>
      </c>
      <c r="C6" t="s">
        <v>9</v>
      </c>
      <c r="D6" s="16" t="s">
        <v>134</v>
      </c>
      <c r="E6" s="18">
        <v>1.0048611111111112</v>
      </c>
    </row>
    <row r="7" spans="1:5" ht="12.75">
      <c r="A7" s="16"/>
      <c r="B7" t="s">
        <v>135</v>
      </c>
      <c r="C7" t="s">
        <v>42</v>
      </c>
      <c r="D7" s="16" t="s">
        <v>136</v>
      </c>
      <c r="E7" s="18">
        <v>1.0055555555555555</v>
      </c>
    </row>
    <row r="8" spans="1:5" ht="12.75">
      <c r="A8" s="15">
        <v>6</v>
      </c>
      <c r="B8" t="s">
        <v>20</v>
      </c>
      <c r="C8" t="s">
        <v>9</v>
      </c>
      <c r="D8" s="16" t="s">
        <v>21</v>
      </c>
      <c r="E8" s="18">
        <v>1.0145833333333334</v>
      </c>
    </row>
    <row r="9" spans="1:5" ht="12.75" customHeight="1">
      <c r="A9" s="15">
        <v>7</v>
      </c>
      <c r="B9" t="s">
        <v>15</v>
      </c>
      <c r="C9" t="s">
        <v>9</v>
      </c>
      <c r="D9" s="16" t="s">
        <v>16</v>
      </c>
      <c r="E9" s="18">
        <v>1.0222222222222224</v>
      </c>
    </row>
    <row r="10" spans="1:5" ht="12.75">
      <c r="A10" s="15">
        <v>8</v>
      </c>
      <c r="B10" t="s">
        <v>26</v>
      </c>
      <c r="C10" t="s">
        <v>9</v>
      </c>
      <c r="D10" s="16" t="s">
        <v>21</v>
      </c>
      <c r="E10" s="18">
        <v>1.0909722222222222</v>
      </c>
    </row>
    <row r="11" spans="1:5" ht="12.75">
      <c r="A11" s="15">
        <v>9</v>
      </c>
      <c r="B11" t="s">
        <v>137</v>
      </c>
      <c r="C11" t="s">
        <v>9</v>
      </c>
      <c r="D11" s="16" t="s">
        <v>64</v>
      </c>
      <c r="E11" s="18">
        <v>1.1256944444444443</v>
      </c>
    </row>
    <row r="12" spans="1:5" ht="12.75">
      <c r="A12" s="16"/>
      <c r="B12" s="16" t="s">
        <v>138</v>
      </c>
      <c r="C12" t="s">
        <v>77</v>
      </c>
      <c r="D12" s="16" t="s">
        <v>139</v>
      </c>
      <c r="E12" s="18">
        <v>1.175</v>
      </c>
    </row>
    <row r="13" spans="1:5" ht="12.75">
      <c r="A13" s="15">
        <v>10</v>
      </c>
      <c r="B13" t="s">
        <v>140</v>
      </c>
      <c r="C13" t="s">
        <v>9</v>
      </c>
      <c r="D13" s="16" t="s">
        <v>141</v>
      </c>
      <c r="E13" s="18">
        <v>1.1777777777777778</v>
      </c>
    </row>
    <row r="14" spans="1:5" ht="12.75">
      <c r="A14" s="16"/>
      <c r="B14" t="s">
        <v>142</v>
      </c>
      <c r="C14" t="s">
        <v>77</v>
      </c>
      <c r="D14" s="16" t="s">
        <v>143</v>
      </c>
      <c r="E14" s="18">
        <v>1.1861111111111111</v>
      </c>
    </row>
    <row r="15" spans="1:5" ht="12.75">
      <c r="A15" s="15">
        <v>11</v>
      </c>
      <c r="B15" t="s">
        <v>36</v>
      </c>
      <c r="C15" t="s">
        <v>9</v>
      </c>
      <c r="D15" s="16" t="s">
        <v>13</v>
      </c>
      <c r="E15" s="18">
        <v>1.1916666666666667</v>
      </c>
    </row>
    <row r="16" spans="1:5" ht="12.75">
      <c r="A16" s="15">
        <v>12</v>
      </c>
      <c r="B16" t="s">
        <v>34</v>
      </c>
      <c r="C16" t="s">
        <v>9</v>
      </c>
      <c r="D16" s="16" t="s">
        <v>21</v>
      </c>
      <c r="E16" s="18">
        <v>1.2375</v>
      </c>
    </row>
    <row r="17" spans="1:5" ht="12.75">
      <c r="A17" s="16"/>
      <c r="B17" t="s">
        <v>144</v>
      </c>
      <c r="C17" t="s">
        <v>77</v>
      </c>
      <c r="D17" s="16" t="s">
        <v>139</v>
      </c>
      <c r="E17" s="18">
        <v>1.242361111111111</v>
      </c>
    </row>
    <row r="18" spans="1:5" ht="12.75">
      <c r="A18" s="15">
        <v>13</v>
      </c>
      <c r="B18" t="s">
        <v>111</v>
      </c>
      <c r="C18" t="s">
        <v>9</v>
      </c>
      <c r="D18" s="16" t="s">
        <v>103</v>
      </c>
      <c r="E18" s="18">
        <v>1.4819444444444445</v>
      </c>
    </row>
    <row r="19" spans="1:5" ht="12.75">
      <c r="A19" s="15">
        <v>14</v>
      </c>
      <c r="B19" t="s">
        <v>145</v>
      </c>
      <c r="C19" t="s">
        <v>9</v>
      </c>
      <c r="D19" s="16" t="s">
        <v>146</v>
      </c>
      <c r="E19" s="18">
        <v>1.5333333333333332</v>
      </c>
    </row>
    <row r="22" ht="12.75">
      <c r="A22" s="20" t="s">
        <v>105</v>
      </c>
    </row>
    <row r="23" spans="1:5" ht="25.5">
      <c r="A23" s="15">
        <v>1</v>
      </c>
      <c r="B23" t="s">
        <v>101</v>
      </c>
      <c r="C23" t="s">
        <v>9</v>
      </c>
      <c r="D23" s="16" t="s">
        <v>16</v>
      </c>
      <c r="E23" s="21">
        <v>0.9861111111111112</v>
      </c>
    </row>
    <row r="24" spans="1:5" ht="12.75">
      <c r="A24" s="15">
        <v>2</v>
      </c>
      <c r="B24" t="s">
        <v>45</v>
      </c>
      <c r="C24" t="s">
        <v>9</v>
      </c>
      <c r="D24" s="16" t="s">
        <v>46</v>
      </c>
      <c r="E24" s="18">
        <v>1.03125</v>
      </c>
    </row>
    <row r="25" spans="1:5" ht="12.75">
      <c r="A25" s="16"/>
      <c r="B25" t="s">
        <v>41</v>
      </c>
      <c r="C25" t="s">
        <v>42</v>
      </c>
      <c r="D25" s="16" t="s">
        <v>147</v>
      </c>
      <c r="E25" s="18">
        <v>1.0618055555555557</v>
      </c>
    </row>
    <row r="26" spans="1:5" ht="12.75">
      <c r="A26" s="16"/>
      <c r="B26" t="s">
        <v>148</v>
      </c>
      <c r="C26" t="s">
        <v>42</v>
      </c>
      <c r="D26" s="16" t="s">
        <v>149</v>
      </c>
      <c r="E26" s="18">
        <v>1.0631944444444443</v>
      </c>
    </row>
    <row r="27" spans="1:5" ht="12.75">
      <c r="A27" s="16"/>
      <c r="B27" t="s">
        <v>150</v>
      </c>
      <c r="C27" t="s">
        <v>77</v>
      </c>
      <c r="D27" s="16" t="s">
        <v>151</v>
      </c>
      <c r="E27" s="18">
        <v>1.1118055555555555</v>
      </c>
    </row>
    <row r="28" spans="1:5" ht="12.75">
      <c r="A28" s="15">
        <v>3</v>
      </c>
      <c r="B28" t="s">
        <v>88</v>
      </c>
      <c r="C28" t="s">
        <v>9</v>
      </c>
      <c r="D28" s="16" t="s">
        <v>49</v>
      </c>
      <c r="E28" s="18">
        <v>1.1194444444444445</v>
      </c>
    </row>
    <row r="29" spans="1:5" ht="12.75">
      <c r="A29" s="16"/>
      <c r="B29" t="s">
        <v>152</v>
      </c>
      <c r="C29" t="s">
        <v>42</v>
      </c>
      <c r="D29" s="16" t="s">
        <v>153</v>
      </c>
      <c r="E29" s="18">
        <v>1.121527777777778</v>
      </c>
    </row>
    <row r="30" spans="1:5" ht="25.5">
      <c r="A30" s="15">
        <v>4</v>
      </c>
      <c r="B30" t="s">
        <v>89</v>
      </c>
      <c r="C30" t="s">
        <v>9</v>
      </c>
      <c r="D30" s="16" t="s">
        <v>16</v>
      </c>
      <c r="E30" s="18">
        <v>1.1319444444444444</v>
      </c>
    </row>
    <row r="31" spans="1:5" ht="12.75">
      <c r="A31" s="16"/>
      <c r="B31" t="s">
        <v>154</v>
      </c>
      <c r="C31" t="s">
        <v>42</v>
      </c>
      <c r="D31" s="16" t="s">
        <v>155</v>
      </c>
      <c r="E31" s="18">
        <v>1.1423611111111112</v>
      </c>
    </row>
    <row r="32" spans="1:5" ht="12.75">
      <c r="A32" s="15">
        <v>5</v>
      </c>
      <c r="B32" t="s">
        <v>53</v>
      </c>
      <c r="C32" t="s">
        <v>9</v>
      </c>
      <c r="D32" s="16" t="s">
        <v>21</v>
      </c>
      <c r="E32" s="18">
        <v>1.1611111111111112</v>
      </c>
    </row>
    <row r="33" spans="1:5" ht="12.75">
      <c r="A33" s="15">
        <v>6</v>
      </c>
      <c r="B33" t="s">
        <v>48</v>
      </c>
      <c r="C33" t="s">
        <v>9</v>
      </c>
      <c r="D33" s="16" t="s">
        <v>49</v>
      </c>
      <c r="E33" s="18">
        <v>1.1618055555555555</v>
      </c>
    </row>
    <row r="34" spans="1:5" ht="12.75">
      <c r="A34" s="15">
        <v>7</v>
      </c>
      <c r="B34" t="s">
        <v>156</v>
      </c>
      <c r="C34" t="s">
        <v>9</v>
      </c>
      <c r="D34" s="16" t="s">
        <v>46</v>
      </c>
      <c r="E34" s="18">
        <v>1.1847222222222222</v>
      </c>
    </row>
    <row r="35" spans="1:5" ht="12.75">
      <c r="A35" s="16"/>
      <c r="B35" s="16" t="s">
        <v>157</v>
      </c>
      <c r="C35" t="s">
        <v>77</v>
      </c>
      <c r="D35" s="16" t="s">
        <v>158</v>
      </c>
      <c r="E35" s="18">
        <v>1.1979166666666667</v>
      </c>
    </row>
    <row r="36" spans="1:5" ht="12.75">
      <c r="A36" s="16"/>
      <c r="B36" t="s">
        <v>76</v>
      </c>
      <c r="C36" t="s">
        <v>77</v>
      </c>
      <c r="D36" s="16" t="s">
        <v>78</v>
      </c>
      <c r="E36" s="18">
        <v>1.2159722222222222</v>
      </c>
    </row>
    <row r="37" spans="1:5" ht="12.75">
      <c r="A37" s="15">
        <v>8</v>
      </c>
      <c r="B37" t="s">
        <v>68</v>
      </c>
      <c r="C37" t="s">
        <v>9</v>
      </c>
      <c r="D37" s="16" t="s">
        <v>13</v>
      </c>
      <c r="E37" s="18">
        <v>1.2180555555555557</v>
      </c>
    </row>
    <row r="38" spans="1:5" ht="12.75">
      <c r="A38" s="15">
        <v>9</v>
      </c>
      <c r="B38" t="s">
        <v>159</v>
      </c>
      <c r="C38" t="s">
        <v>9</v>
      </c>
      <c r="D38" s="16" t="s">
        <v>160</v>
      </c>
      <c r="E38" s="18">
        <v>1.2215277777777778</v>
      </c>
    </row>
    <row r="39" spans="1:5" ht="12.75">
      <c r="A39" s="15">
        <v>10</v>
      </c>
      <c r="B39" t="s">
        <v>51</v>
      </c>
      <c r="C39" t="s">
        <v>9</v>
      </c>
      <c r="D39" s="16" t="s">
        <v>46</v>
      </c>
      <c r="E39" s="18">
        <v>1.2243055555555555</v>
      </c>
    </row>
    <row r="40" spans="1:5" ht="12.75">
      <c r="A40" s="15">
        <v>11</v>
      </c>
      <c r="B40" t="s">
        <v>161</v>
      </c>
      <c r="C40" t="s">
        <v>9</v>
      </c>
      <c r="D40" s="16" t="s">
        <v>162</v>
      </c>
      <c r="E40" s="18">
        <v>1.2555555555555555</v>
      </c>
    </row>
    <row r="41" spans="1:5" ht="12.75">
      <c r="A41" s="15">
        <v>12</v>
      </c>
      <c r="B41" t="s">
        <v>57</v>
      </c>
      <c r="C41" t="s">
        <v>9</v>
      </c>
      <c r="D41" s="16" t="s">
        <v>13</v>
      </c>
      <c r="E41" s="18">
        <v>1.2659722222222223</v>
      </c>
    </row>
    <row r="42" spans="1:5" ht="12.75">
      <c r="A42" s="16"/>
      <c r="B42" s="16" t="s">
        <v>85</v>
      </c>
      <c r="C42" t="s">
        <v>5</v>
      </c>
      <c r="D42" s="16" t="s">
        <v>163</v>
      </c>
      <c r="E42" s="18">
        <v>1.270138888888889</v>
      </c>
    </row>
    <row r="43" spans="1:5" ht="12.75">
      <c r="A43" s="16"/>
      <c r="B43" s="16" t="s">
        <v>164</v>
      </c>
      <c r="C43" t="s">
        <v>42</v>
      </c>
      <c r="D43" s="16" t="s">
        <v>165</v>
      </c>
      <c r="E43" s="18">
        <v>1.2819444444444443</v>
      </c>
    </row>
    <row r="44" spans="1:5" ht="12.75">
      <c r="A44" s="16"/>
      <c r="B44" t="s">
        <v>166</v>
      </c>
      <c r="C44" t="s">
        <v>9</v>
      </c>
      <c r="D44" s="16" t="s">
        <v>167</v>
      </c>
      <c r="E44" s="18">
        <v>1.3979166666666665</v>
      </c>
    </row>
    <row r="45" spans="1:5" ht="12.75">
      <c r="A45" s="15">
        <v>13</v>
      </c>
      <c r="B45" t="s">
        <v>168</v>
      </c>
      <c r="C45" t="s">
        <v>9</v>
      </c>
      <c r="D45" s="16" t="s">
        <v>46</v>
      </c>
      <c r="E45" s="18">
        <v>1.3993055555555556</v>
      </c>
    </row>
    <row r="46" spans="1:5" ht="12.75">
      <c r="A46" s="15">
        <v>14</v>
      </c>
      <c r="B46" t="s">
        <v>169</v>
      </c>
      <c r="C46" t="s">
        <v>9</v>
      </c>
      <c r="D46" s="16" t="s">
        <v>141</v>
      </c>
      <c r="E46" s="18">
        <v>1.4055555555555557</v>
      </c>
    </row>
    <row r="47" spans="1:5" ht="12.75">
      <c r="A47" s="15">
        <v>15</v>
      </c>
      <c r="B47" t="s">
        <v>170</v>
      </c>
      <c r="C47" t="s">
        <v>9</v>
      </c>
      <c r="D47" s="16" t="s">
        <v>171</v>
      </c>
      <c r="E47" s="18">
        <v>1.4180555555555554</v>
      </c>
    </row>
    <row r="48" spans="1:5" ht="12.75">
      <c r="A48" s="15">
        <v>16</v>
      </c>
      <c r="B48" t="s">
        <v>61</v>
      </c>
      <c r="C48" t="s">
        <v>9</v>
      </c>
      <c r="D48" s="16" t="s">
        <v>13</v>
      </c>
      <c r="E48" s="18">
        <v>1.426388888888889</v>
      </c>
    </row>
    <row r="49" spans="1:5" ht="12.75">
      <c r="A49" s="15">
        <v>17</v>
      </c>
      <c r="B49" t="s">
        <v>172</v>
      </c>
      <c r="C49" t="s">
        <v>9</v>
      </c>
      <c r="D49" s="16" t="s">
        <v>46</v>
      </c>
      <c r="E49" s="18">
        <v>1.4451388888888888</v>
      </c>
    </row>
    <row r="50" spans="1:5" ht="12.75">
      <c r="A50" s="15">
        <v>18</v>
      </c>
      <c r="B50" t="s">
        <v>59</v>
      </c>
      <c r="C50" t="s">
        <v>9</v>
      </c>
      <c r="D50" s="16" t="s">
        <v>49</v>
      </c>
      <c r="E50" s="18">
        <v>1.4881944444444446</v>
      </c>
    </row>
    <row r="51" spans="1:5" ht="12.75">
      <c r="A51" s="15">
        <v>19</v>
      </c>
      <c r="B51" t="s">
        <v>173</v>
      </c>
      <c r="C51" t="s">
        <v>9</v>
      </c>
      <c r="D51" s="16" t="s">
        <v>74</v>
      </c>
      <c r="E51" s="18">
        <v>1.542361111111111</v>
      </c>
    </row>
    <row r="52" spans="1:5" ht="12.75">
      <c r="A52" s="15">
        <v>20</v>
      </c>
      <c r="B52" t="s">
        <v>73</v>
      </c>
      <c r="C52" t="s">
        <v>9</v>
      </c>
      <c r="D52" s="16" t="s">
        <v>74</v>
      </c>
      <c r="E52" s="18">
        <v>1.5861111111111112</v>
      </c>
    </row>
    <row r="53" spans="1:5" ht="12.75">
      <c r="A53" s="15">
        <v>21</v>
      </c>
      <c r="B53" t="s">
        <v>174</v>
      </c>
      <c r="C53" t="s">
        <v>9</v>
      </c>
      <c r="D53" s="16" t="s">
        <v>103</v>
      </c>
      <c r="E53" s="18">
        <v>1.638888888888889</v>
      </c>
    </row>
    <row r="54" spans="1:5" ht="12.75">
      <c r="A54" s="15">
        <v>22</v>
      </c>
      <c r="B54" t="s">
        <v>175</v>
      </c>
      <c r="C54" t="s">
        <v>9</v>
      </c>
      <c r="D54" s="16" t="s">
        <v>112</v>
      </c>
      <c r="E54" s="18">
        <v>1.6458333333333333</v>
      </c>
    </row>
    <row r="55" spans="1:5" ht="12.75">
      <c r="A55" s="15">
        <v>23</v>
      </c>
      <c r="B55" t="s">
        <v>176</v>
      </c>
      <c r="C55" t="s">
        <v>9</v>
      </c>
      <c r="D55" s="16" t="s">
        <v>46</v>
      </c>
      <c r="E55" s="17">
        <v>0.04729166666666667</v>
      </c>
    </row>
    <row r="56" ht="12.75">
      <c r="E56" s="8"/>
    </row>
    <row r="57" ht="12.75">
      <c r="E57" s="8"/>
    </row>
    <row r="58" spans="1:5" ht="12.75">
      <c r="A58" s="20" t="s">
        <v>119</v>
      </c>
      <c r="E58" s="8"/>
    </row>
    <row r="59" spans="1:6" ht="25.5">
      <c r="A59" s="15">
        <v>1</v>
      </c>
      <c r="B59" t="s">
        <v>106</v>
      </c>
      <c r="C59" t="s">
        <v>9</v>
      </c>
      <c r="D59" s="16" t="s">
        <v>16</v>
      </c>
      <c r="E59" s="18">
        <v>1.0916666666666666</v>
      </c>
      <c r="F59" s="15"/>
    </row>
    <row r="60" spans="1:6" ht="25.5">
      <c r="A60" s="15">
        <v>2</v>
      </c>
      <c r="B60" t="s">
        <v>117</v>
      </c>
      <c r="C60" t="s">
        <v>9</v>
      </c>
      <c r="D60" s="16" t="s">
        <v>16</v>
      </c>
      <c r="E60" s="18">
        <v>1.132638888888889</v>
      </c>
      <c r="F60" s="22"/>
    </row>
    <row r="61" spans="1:6" ht="12.75">
      <c r="A61" s="15">
        <v>3</v>
      </c>
      <c r="B61" t="s">
        <v>177</v>
      </c>
      <c r="C61" t="s">
        <v>9</v>
      </c>
      <c r="D61" s="16" t="s">
        <v>178</v>
      </c>
      <c r="E61" s="18">
        <v>1.2013888888888888</v>
      </c>
      <c r="F61" s="15"/>
    </row>
    <row r="62" spans="1:6" ht="12.75">
      <c r="A62" s="15">
        <v>4</v>
      </c>
      <c r="B62" t="s">
        <v>28</v>
      </c>
      <c r="C62" t="s">
        <v>9</v>
      </c>
      <c r="D62" s="16" t="s">
        <v>179</v>
      </c>
      <c r="E62" s="18">
        <v>1.2145833333333333</v>
      </c>
      <c r="F62" s="22"/>
    </row>
    <row r="63" spans="1:6" ht="12.75">
      <c r="A63" s="15">
        <v>5</v>
      </c>
      <c r="B63" t="s">
        <v>108</v>
      </c>
      <c r="C63" t="s">
        <v>9</v>
      </c>
      <c r="D63" s="16" t="s">
        <v>109</v>
      </c>
      <c r="E63" s="18">
        <v>1.2215277777777778</v>
      </c>
      <c r="F63" s="22"/>
    </row>
    <row r="66" ht="12.75">
      <c r="A66" s="20" t="s">
        <v>180</v>
      </c>
    </row>
    <row r="67" spans="1:6" ht="12.75">
      <c r="A67" s="15">
        <v>1</v>
      </c>
      <c r="B67" t="s">
        <v>63</v>
      </c>
      <c r="C67" t="s">
        <v>9</v>
      </c>
      <c r="D67" s="16" t="s">
        <v>64</v>
      </c>
      <c r="E67" s="18">
        <v>1.2395833333333333</v>
      </c>
      <c r="F67" s="22"/>
    </row>
    <row r="68" spans="1:6" ht="25.5">
      <c r="A68" s="15">
        <v>2</v>
      </c>
      <c r="B68" t="s">
        <v>99</v>
      </c>
      <c r="C68" t="s">
        <v>9</v>
      </c>
      <c r="D68" s="16" t="s">
        <v>16</v>
      </c>
      <c r="E68" s="18">
        <v>1.2881944444444444</v>
      </c>
      <c r="F68" s="22"/>
    </row>
    <row r="69" spans="1:6" ht="12.75">
      <c r="A69" s="15">
        <v>3</v>
      </c>
      <c r="B69" t="s">
        <v>185</v>
      </c>
      <c r="C69" t="s">
        <v>9</v>
      </c>
      <c r="D69" s="16" t="s">
        <v>186</v>
      </c>
      <c r="E69" s="18">
        <v>1.548611111111111</v>
      </c>
      <c r="F69" s="22"/>
    </row>
    <row r="75" ht="12.75">
      <c r="A75" s="20" t="s">
        <v>181</v>
      </c>
    </row>
    <row r="76" spans="1:6" ht="12.75">
      <c r="A76" s="15">
        <v>1</v>
      </c>
      <c r="B76" t="s">
        <v>182</v>
      </c>
      <c r="C76" t="s">
        <v>9</v>
      </c>
      <c r="D76" s="16" t="s">
        <v>183</v>
      </c>
      <c r="E76" s="18">
        <v>1.2826388888888889</v>
      </c>
      <c r="F76" s="22"/>
    </row>
    <row r="77" spans="1:6" ht="12.75">
      <c r="A77" s="15">
        <v>2</v>
      </c>
      <c r="B77" t="s">
        <v>184</v>
      </c>
      <c r="C77" t="s">
        <v>9</v>
      </c>
      <c r="D77" s="16" t="s">
        <v>122</v>
      </c>
      <c r="E77" s="18">
        <v>1.4423611111111112</v>
      </c>
      <c r="F77" s="22"/>
    </row>
    <row r="81" ht="12.75">
      <c r="A81" s="20" t="s">
        <v>120</v>
      </c>
    </row>
    <row r="82" spans="1:6" ht="12.75">
      <c r="A82" s="15">
        <v>1</v>
      </c>
      <c r="B82" t="s">
        <v>121</v>
      </c>
      <c r="C82" t="s">
        <v>9</v>
      </c>
      <c r="D82" s="16" t="s">
        <v>122</v>
      </c>
      <c r="E82" s="18">
        <v>1.0104166666666667</v>
      </c>
      <c r="F82" s="22"/>
    </row>
    <row r="83" spans="1:6" ht="12.75">
      <c r="A83" s="15">
        <v>2</v>
      </c>
      <c r="B83" t="s">
        <v>127</v>
      </c>
      <c r="C83" t="s">
        <v>9</v>
      </c>
      <c r="D83" s="16" t="s">
        <v>187</v>
      </c>
      <c r="E83" s="18">
        <v>1.0986111111111112</v>
      </c>
      <c r="F83" s="22"/>
    </row>
    <row r="84" spans="1:6" ht="25.5">
      <c r="A84" s="15">
        <v>3</v>
      </c>
      <c r="B84" t="s">
        <v>188</v>
      </c>
      <c r="C84" t="s">
        <v>9</v>
      </c>
      <c r="D84" s="16" t="s">
        <v>16</v>
      </c>
      <c r="E84" s="18">
        <v>1.1006944444444444</v>
      </c>
      <c r="F84" s="22"/>
    </row>
    <row r="85" spans="1:6" ht="12.75">
      <c r="A85" s="15">
        <v>4</v>
      </c>
      <c r="B85" t="s">
        <v>189</v>
      </c>
      <c r="C85" t="s">
        <v>192</v>
      </c>
      <c r="D85" s="16" t="s">
        <v>64</v>
      </c>
      <c r="E85" s="18">
        <v>1.152777777777778</v>
      </c>
      <c r="F85" s="22"/>
    </row>
    <row r="86" spans="1:6" ht="12.75">
      <c r="A86" s="16"/>
      <c r="B86" s="16" t="s">
        <v>190</v>
      </c>
      <c r="C86" t="s">
        <v>77</v>
      </c>
      <c r="D86" s="16" t="s">
        <v>191</v>
      </c>
      <c r="E86" s="18">
        <v>1.1833333333333333</v>
      </c>
      <c r="F86" s="22"/>
    </row>
    <row r="87" spans="1:6" ht="12.75">
      <c r="A87" s="15">
        <v>5</v>
      </c>
      <c r="B87" s="16" t="s">
        <v>129</v>
      </c>
      <c r="C87" t="s">
        <v>9</v>
      </c>
      <c r="D87" s="16" t="s">
        <v>187</v>
      </c>
      <c r="E87" s="18">
        <v>1.4305555555555556</v>
      </c>
      <c r="F87" s="22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57">
      <selection activeCell="J23" sqref="J23"/>
    </sheetView>
  </sheetViews>
  <sheetFormatPr defaultColWidth="9.140625" defaultRowHeight="12.75"/>
  <cols>
    <col min="2" max="2" width="27.57421875" style="0" customWidth="1"/>
    <col min="3" max="3" width="17.57421875" style="0" customWidth="1"/>
    <col min="4" max="4" width="42.57421875" style="0" customWidth="1"/>
    <col min="5" max="5" width="27.57421875" style="0" customWidth="1"/>
  </cols>
  <sheetData>
    <row r="1" ht="12.75">
      <c r="A1" s="20" t="s">
        <v>104</v>
      </c>
    </row>
    <row r="2" spans="1:5" ht="12.75">
      <c r="A2" s="15">
        <v>1</v>
      </c>
      <c r="B2" t="s">
        <v>12</v>
      </c>
      <c r="C2" t="s">
        <v>9</v>
      </c>
      <c r="D2" s="16" t="s">
        <v>13</v>
      </c>
      <c r="E2" s="18">
        <v>1.6875</v>
      </c>
    </row>
    <row r="3" spans="1:5" ht="12.75">
      <c r="A3" s="15">
        <v>2</v>
      </c>
      <c r="B3" t="s">
        <v>8</v>
      </c>
      <c r="C3" t="s">
        <v>9</v>
      </c>
      <c r="D3" s="16" t="s">
        <v>131</v>
      </c>
      <c r="E3" s="18">
        <v>1.74375</v>
      </c>
    </row>
    <row r="4" spans="1:5" ht="12.75">
      <c r="A4" s="15">
        <v>3</v>
      </c>
      <c r="B4" t="s">
        <v>18</v>
      </c>
      <c r="C4" t="s">
        <v>9</v>
      </c>
      <c r="D4" s="16" t="s">
        <v>132</v>
      </c>
      <c r="E4" s="18">
        <v>1.8201388888888888</v>
      </c>
    </row>
    <row r="5" spans="1:5" ht="12.75">
      <c r="A5" s="15">
        <v>4</v>
      </c>
      <c r="B5" t="s">
        <v>31</v>
      </c>
      <c r="C5" t="s">
        <v>9</v>
      </c>
      <c r="D5" s="16" t="s">
        <v>21</v>
      </c>
      <c r="E5" s="18">
        <v>1.8333333333333333</v>
      </c>
    </row>
    <row r="6" spans="1:5" ht="12.75">
      <c r="A6" s="16"/>
      <c r="B6" t="s">
        <v>135</v>
      </c>
      <c r="C6" t="s">
        <v>42</v>
      </c>
      <c r="D6" s="16" t="s">
        <v>136</v>
      </c>
      <c r="E6" s="18">
        <v>1.9354166666666668</v>
      </c>
    </row>
    <row r="7" spans="1:5" ht="13.5" customHeight="1">
      <c r="A7" s="15">
        <v>5</v>
      </c>
      <c r="B7" t="s">
        <v>15</v>
      </c>
      <c r="C7" t="s">
        <v>9</v>
      </c>
      <c r="D7" s="16" t="s">
        <v>16</v>
      </c>
      <c r="E7" s="18">
        <v>1.9694444444444443</v>
      </c>
    </row>
    <row r="8" spans="1:5" ht="12.75">
      <c r="A8" s="15">
        <v>6</v>
      </c>
      <c r="B8" t="s">
        <v>133</v>
      </c>
      <c r="C8" t="s">
        <v>9</v>
      </c>
      <c r="D8" s="16" t="s">
        <v>134</v>
      </c>
      <c r="E8" s="18">
        <v>1.9784722222222222</v>
      </c>
    </row>
    <row r="9" spans="1:5" ht="12.75">
      <c r="A9" s="16"/>
      <c r="B9" t="s">
        <v>142</v>
      </c>
      <c r="C9" t="s">
        <v>77</v>
      </c>
      <c r="D9" s="16" t="s">
        <v>143</v>
      </c>
      <c r="E9" s="18">
        <v>1.9895833333333333</v>
      </c>
    </row>
    <row r="10" spans="1:5" ht="12.75">
      <c r="A10" s="15">
        <v>7</v>
      </c>
      <c r="B10" t="s">
        <v>36</v>
      </c>
      <c r="C10" t="s">
        <v>9</v>
      </c>
      <c r="D10" s="16" t="s">
        <v>13</v>
      </c>
      <c r="E10" s="18">
        <v>2</v>
      </c>
    </row>
    <row r="11" spans="1:5" ht="12.75">
      <c r="A11" s="16"/>
      <c r="B11" t="s">
        <v>144</v>
      </c>
      <c r="C11" t="s">
        <v>77</v>
      </c>
      <c r="D11" s="16" t="s">
        <v>139</v>
      </c>
      <c r="E11" s="18">
        <v>2.035416666666667</v>
      </c>
    </row>
    <row r="12" spans="1:5" ht="12.75">
      <c r="A12" s="15">
        <v>8</v>
      </c>
      <c r="B12" t="s">
        <v>20</v>
      </c>
      <c r="C12" t="s">
        <v>9</v>
      </c>
      <c r="D12" s="16" t="s">
        <v>21</v>
      </c>
      <c r="E12" s="18">
        <v>2.064583333333333</v>
      </c>
    </row>
    <row r="13" spans="1:5" ht="12.75">
      <c r="A13" s="15">
        <v>9</v>
      </c>
      <c r="B13" t="s">
        <v>137</v>
      </c>
      <c r="C13" t="s">
        <v>9</v>
      </c>
      <c r="D13" s="16" t="s">
        <v>64</v>
      </c>
      <c r="E13" s="18">
        <v>2.1888888888888887</v>
      </c>
    </row>
    <row r="14" spans="1:5" ht="12.75">
      <c r="A14" s="15">
        <v>10</v>
      </c>
      <c r="B14" t="s">
        <v>140</v>
      </c>
      <c r="C14" t="s">
        <v>9</v>
      </c>
      <c r="D14" s="16" t="s">
        <v>141</v>
      </c>
      <c r="E14" s="18">
        <v>2.198611111111111</v>
      </c>
    </row>
    <row r="15" spans="1:5" ht="12.75">
      <c r="A15" s="15">
        <v>11</v>
      </c>
      <c r="B15" t="s">
        <v>26</v>
      </c>
      <c r="C15" t="s">
        <v>9</v>
      </c>
      <c r="D15" s="16" t="s">
        <v>21</v>
      </c>
      <c r="E15" s="18">
        <v>2.3423611111111113</v>
      </c>
    </row>
    <row r="16" spans="1:5" ht="12.75">
      <c r="A16" s="16"/>
      <c r="B16" s="16" t="s">
        <v>138</v>
      </c>
      <c r="C16" t="s">
        <v>77</v>
      </c>
      <c r="D16" s="16" t="s">
        <v>139</v>
      </c>
      <c r="E16" s="18">
        <v>2.402083333333333</v>
      </c>
    </row>
    <row r="17" spans="1:5" ht="12.75">
      <c r="A17" s="15">
        <v>12</v>
      </c>
      <c r="B17" t="s">
        <v>111</v>
      </c>
      <c r="C17" t="s">
        <v>9</v>
      </c>
      <c r="D17" s="16" t="s">
        <v>103</v>
      </c>
      <c r="E17" s="17">
        <v>0.053321759259259256</v>
      </c>
    </row>
    <row r="18" spans="1:5" ht="12.75">
      <c r="A18" s="15">
        <v>13</v>
      </c>
      <c r="B18" t="s">
        <v>145</v>
      </c>
      <c r="C18" t="s">
        <v>9</v>
      </c>
      <c r="D18" s="16" t="s">
        <v>146</v>
      </c>
      <c r="E18" s="17">
        <v>0.05399305555555556</v>
      </c>
    </row>
    <row r="19" spans="1:5" ht="12.75">
      <c r="A19" s="16"/>
      <c r="B19" t="s">
        <v>34</v>
      </c>
      <c r="C19" t="s">
        <v>9</v>
      </c>
      <c r="D19" s="16" t="s">
        <v>21</v>
      </c>
      <c r="E19" s="15" t="s">
        <v>1</v>
      </c>
    </row>
    <row r="23" ht="12.75">
      <c r="A23" s="20" t="s">
        <v>105</v>
      </c>
    </row>
    <row r="24" spans="1:6" ht="12.75">
      <c r="A24" s="15">
        <v>1</v>
      </c>
      <c r="B24" t="s">
        <v>101</v>
      </c>
      <c r="C24" t="s">
        <v>9</v>
      </c>
      <c r="D24" s="16" t="s">
        <v>16</v>
      </c>
      <c r="E24" s="18">
        <v>1.9083333333333332</v>
      </c>
      <c r="F24" s="22"/>
    </row>
    <row r="25" spans="1:6" ht="12.75">
      <c r="A25" s="15">
        <v>2</v>
      </c>
      <c r="B25" t="s">
        <v>48</v>
      </c>
      <c r="C25" t="s">
        <v>9</v>
      </c>
      <c r="D25" s="16" t="s">
        <v>49</v>
      </c>
      <c r="E25" s="18">
        <v>2.03125</v>
      </c>
      <c r="F25" s="22"/>
    </row>
    <row r="26" spans="1:6" ht="12.75">
      <c r="A26" s="15">
        <v>3</v>
      </c>
      <c r="B26" t="s">
        <v>45</v>
      </c>
      <c r="C26" t="s">
        <v>9</v>
      </c>
      <c r="D26" s="16" t="s">
        <v>46</v>
      </c>
      <c r="E26" s="18">
        <v>2.0444444444444447</v>
      </c>
      <c r="F26" s="22"/>
    </row>
    <row r="27" spans="1:6" ht="12.75">
      <c r="A27" s="16"/>
      <c r="B27" t="s">
        <v>41</v>
      </c>
      <c r="C27" t="s">
        <v>42</v>
      </c>
      <c r="D27" s="16" t="s">
        <v>147</v>
      </c>
      <c r="E27" s="18">
        <v>2.098611111111111</v>
      </c>
      <c r="F27" s="22"/>
    </row>
    <row r="28" spans="1:6" ht="12.75">
      <c r="A28" s="15">
        <v>4</v>
      </c>
      <c r="B28" t="s">
        <v>51</v>
      </c>
      <c r="C28" t="s">
        <v>9</v>
      </c>
      <c r="D28" s="16" t="s">
        <v>46</v>
      </c>
      <c r="E28" s="18">
        <v>2.1708333333333334</v>
      </c>
      <c r="F28" s="22"/>
    </row>
    <row r="29" spans="1:6" ht="12.75">
      <c r="A29" s="15">
        <v>5</v>
      </c>
      <c r="B29" t="s">
        <v>161</v>
      </c>
      <c r="C29" t="s">
        <v>9</v>
      </c>
      <c r="D29" s="16" t="s">
        <v>162</v>
      </c>
      <c r="E29" s="18">
        <v>2.19375</v>
      </c>
      <c r="F29" s="22"/>
    </row>
    <row r="30" spans="1:6" ht="12.75">
      <c r="A30" s="16"/>
      <c r="B30" t="s">
        <v>154</v>
      </c>
      <c r="C30" t="s">
        <v>42</v>
      </c>
      <c r="D30" s="16" t="s">
        <v>155</v>
      </c>
      <c r="E30" s="18">
        <v>2.194444444444444</v>
      </c>
      <c r="F30" s="22"/>
    </row>
    <row r="31" spans="1:6" ht="12.75">
      <c r="A31" s="16"/>
      <c r="B31" t="s">
        <v>152</v>
      </c>
      <c r="C31" t="s">
        <v>42</v>
      </c>
      <c r="D31" s="16" t="s">
        <v>153</v>
      </c>
      <c r="E31" s="18">
        <v>2.3111111111111113</v>
      </c>
      <c r="F31" s="15"/>
    </row>
    <row r="32" spans="1:6" ht="12.75">
      <c r="A32" s="16"/>
      <c r="B32" t="s">
        <v>150</v>
      </c>
      <c r="C32" t="s">
        <v>77</v>
      </c>
      <c r="D32" s="16" t="s">
        <v>151</v>
      </c>
      <c r="E32" s="18">
        <v>2.3340277777777776</v>
      </c>
      <c r="F32" s="22"/>
    </row>
    <row r="33" spans="1:6" ht="12.75">
      <c r="A33" s="15">
        <v>6</v>
      </c>
      <c r="B33" t="s">
        <v>53</v>
      </c>
      <c r="C33" t="s">
        <v>9</v>
      </c>
      <c r="D33" s="16" t="s">
        <v>21</v>
      </c>
      <c r="E33" s="18">
        <v>2.338888888888889</v>
      </c>
      <c r="F33" s="22"/>
    </row>
    <row r="34" spans="1:6" ht="12.75">
      <c r="A34" s="15">
        <v>7</v>
      </c>
      <c r="B34" t="s">
        <v>68</v>
      </c>
      <c r="C34" t="s">
        <v>9</v>
      </c>
      <c r="D34" s="16" t="s">
        <v>13</v>
      </c>
      <c r="E34" s="18">
        <v>2.3534722222222224</v>
      </c>
      <c r="F34" s="22"/>
    </row>
    <row r="35" spans="1:6" ht="12.75">
      <c r="A35" s="16"/>
      <c r="B35" t="s">
        <v>193</v>
      </c>
      <c r="C35" t="s">
        <v>77</v>
      </c>
      <c r="D35" s="16" t="s">
        <v>194</v>
      </c>
      <c r="E35" s="18">
        <v>2.3944444444444444</v>
      </c>
      <c r="F35" s="22"/>
    </row>
    <row r="36" spans="1:6" ht="12.75">
      <c r="A36" s="16"/>
      <c r="B36" t="s">
        <v>76</v>
      </c>
      <c r="C36" t="s">
        <v>77</v>
      </c>
      <c r="D36" s="16" t="s">
        <v>78</v>
      </c>
      <c r="E36" s="18">
        <v>2.4555555555555553</v>
      </c>
      <c r="F36" s="22"/>
    </row>
    <row r="37" spans="1:6" ht="12.75">
      <c r="A37" s="16"/>
      <c r="B37" t="s">
        <v>195</v>
      </c>
      <c r="C37" t="s">
        <v>77</v>
      </c>
      <c r="D37" s="16" t="s">
        <v>143</v>
      </c>
      <c r="E37" s="18">
        <v>2.4923611111111112</v>
      </c>
      <c r="F37" s="22"/>
    </row>
    <row r="38" spans="1:6" ht="12.75">
      <c r="A38" s="16"/>
      <c r="B38" s="16" t="s">
        <v>164</v>
      </c>
      <c r="C38" t="s">
        <v>42</v>
      </c>
      <c r="D38" s="16" t="s">
        <v>165</v>
      </c>
      <c r="E38" s="17">
        <v>0.04206018518518518</v>
      </c>
      <c r="F38" s="15"/>
    </row>
    <row r="39" spans="1:6" ht="12.75">
      <c r="A39" s="15">
        <v>8</v>
      </c>
      <c r="B39" t="s">
        <v>156</v>
      </c>
      <c r="C39" t="s">
        <v>9</v>
      </c>
      <c r="D39" s="16" t="s">
        <v>46</v>
      </c>
      <c r="E39" s="17">
        <v>0.044583333333333336</v>
      </c>
      <c r="F39" s="22"/>
    </row>
    <row r="40" spans="1:6" ht="12.75">
      <c r="A40" s="16"/>
      <c r="B40" s="16" t="s">
        <v>85</v>
      </c>
      <c r="C40" t="s">
        <v>5</v>
      </c>
      <c r="D40" s="16" t="s">
        <v>163</v>
      </c>
      <c r="E40" s="17">
        <v>0.04690972222222222</v>
      </c>
      <c r="F40" s="22"/>
    </row>
    <row r="41" spans="1:6" ht="12.75">
      <c r="A41" s="15">
        <v>9</v>
      </c>
      <c r="B41" t="s">
        <v>169</v>
      </c>
      <c r="C41" t="s">
        <v>9</v>
      </c>
      <c r="D41" s="16" t="s">
        <v>141</v>
      </c>
      <c r="E41" s="17">
        <v>0.04763888888888889</v>
      </c>
      <c r="F41" s="22"/>
    </row>
    <row r="42" spans="1:6" ht="12.75">
      <c r="A42" s="15">
        <v>10</v>
      </c>
      <c r="B42" t="s">
        <v>73</v>
      </c>
      <c r="C42" t="s">
        <v>9</v>
      </c>
      <c r="D42" s="16" t="s">
        <v>74</v>
      </c>
      <c r="E42" s="17">
        <v>0.04902777777777778</v>
      </c>
      <c r="F42" s="22"/>
    </row>
    <row r="43" spans="1:6" ht="12.75">
      <c r="A43" s="15">
        <v>11</v>
      </c>
      <c r="B43" t="s">
        <v>173</v>
      </c>
      <c r="C43" t="s">
        <v>9</v>
      </c>
      <c r="D43" s="16" t="s">
        <v>74</v>
      </c>
      <c r="E43" s="17">
        <v>0.058819444444444445</v>
      </c>
      <c r="F43" s="22"/>
    </row>
    <row r="44" spans="1:6" ht="12.75">
      <c r="A44" s="15">
        <v>12</v>
      </c>
      <c r="B44" t="s">
        <v>174</v>
      </c>
      <c r="C44" t="s">
        <v>9</v>
      </c>
      <c r="D44" s="16" t="s">
        <v>103</v>
      </c>
      <c r="E44" s="17">
        <v>0.05984953703703704</v>
      </c>
      <c r="F44" s="22"/>
    </row>
    <row r="45" spans="1:6" ht="12.75">
      <c r="A45" s="16"/>
      <c r="B45" t="s">
        <v>170</v>
      </c>
      <c r="C45" t="s">
        <v>9</v>
      </c>
      <c r="D45" s="16" t="s">
        <v>171</v>
      </c>
      <c r="E45" s="15" t="s">
        <v>1</v>
      </c>
      <c r="F45" s="16"/>
    </row>
    <row r="46" spans="1:6" ht="12.75">
      <c r="A46" s="16"/>
      <c r="B46" t="s">
        <v>175</v>
      </c>
      <c r="C46" t="s">
        <v>9</v>
      </c>
      <c r="D46" s="16" t="s">
        <v>112</v>
      </c>
      <c r="E46" s="15" t="s">
        <v>1</v>
      </c>
      <c r="F46" s="16"/>
    </row>
    <row r="47" spans="1:6" ht="12.75">
      <c r="A47" s="16"/>
      <c r="B47" t="s">
        <v>172</v>
      </c>
      <c r="C47" t="s">
        <v>9</v>
      </c>
      <c r="D47" s="16" t="s">
        <v>46</v>
      </c>
      <c r="E47" s="15" t="s">
        <v>1</v>
      </c>
      <c r="F47" s="16"/>
    </row>
    <row r="48" spans="1:6" ht="12.75">
      <c r="A48" s="16"/>
      <c r="B48" s="16" t="s">
        <v>157</v>
      </c>
      <c r="C48" t="s">
        <v>77</v>
      </c>
      <c r="D48" s="16" t="s">
        <v>158</v>
      </c>
      <c r="E48" s="15" t="s">
        <v>1</v>
      </c>
      <c r="F48" s="16"/>
    </row>
    <row r="49" spans="1:6" ht="12.75">
      <c r="A49" s="16"/>
      <c r="B49" t="s">
        <v>59</v>
      </c>
      <c r="C49" t="s">
        <v>9</v>
      </c>
      <c r="D49" s="16" t="s">
        <v>49</v>
      </c>
      <c r="E49" s="15" t="s">
        <v>1</v>
      </c>
      <c r="F49" s="16"/>
    </row>
    <row r="50" spans="1:6" ht="12.75">
      <c r="A50" s="16"/>
      <c r="B50" s="16" t="s">
        <v>196</v>
      </c>
      <c r="C50" t="s">
        <v>42</v>
      </c>
      <c r="D50" s="16" t="s">
        <v>197</v>
      </c>
      <c r="E50" s="15" t="s">
        <v>1</v>
      </c>
      <c r="F50" s="16"/>
    </row>
    <row r="51" spans="1:6" ht="12.75">
      <c r="A51" s="16"/>
      <c r="B51" t="s">
        <v>57</v>
      </c>
      <c r="C51" t="s">
        <v>9</v>
      </c>
      <c r="D51" s="16" t="s">
        <v>13</v>
      </c>
      <c r="E51" s="15" t="s">
        <v>1</v>
      </c>
      <c r="F51" s="16"/>
    </row>
    <row r="52" spans="1:6" ht="12.75">
      <c r="A52" s="16"/>
      <c r="B52" t="s">
        <v>176</v>
      </c>
      <c r="C52" t="s">
        <v>9</v>
      </c>
      <c r="D52" s="16" t="s">
        <v>46</v>
      </c>
      <c r="E52" s="15" t="s">
        <v>1</v>
      </c>
      <c r="F52" s="16"/>
    </row>
    <row r="53" spans="1:6" ht="12.75">
      <c r="A53" s="16"/>
      <c r="B53" t="s">
        <v>88</v>
      </c>
      <c r="C53" t="s">
        <v>9</v>
      </c>
      <c r="D53" s="16" t="s">
        <v>49</v>
      </c>
      <c r="E53" s="15" t="s">
        <v>1</v>
      </c>
      <c r="F53" s="16"/>
    </row>
    <row r="54" spans="1:6" ht="12.75">
      <c r="A54" s="16"/>
      <c r="B54" t="s">
        <v>89</v>
      </c>
      <c r="C54" t="s">
        <v>9</v>
      </c>
      <c r="D54" s="16" t="s">
        <v>16</v>
      </c>
      <c r="E54" s="15" t="s">
        <v>1</v>
      </c>
      <c r="F54" s="16"/>
    </row>
    <row r="55" spans="1:6" ht="12.75">
      <c r="A55" s="16"/>
      <c r="B55" t="s">
        <v>159</v>
      </c>
      <c r="C55" t="s">
        <v>9</v>
      </c>
      <c r="D55" s="16" t="s">
        <v>160</v>
      </c>
      <c r="E55" s="15" t="s">
        <v>1</v>
      </c>
      <c r="F55" s="16"/>
    </row>
    <row r="56" spans="1:6" ht="12.75">
      <c r="A56" s="16"/>
      <c r="B56" t="s">
        <v>168</v>
      </c>
      <c r="C56" t="s">
        <v>9</v>
      </c>
      <c r="D56" s="16" t="s">
        <v>46</v>
      </c>
      <c r="E56" s="15" t="s">
        <v>1</v>
      </c>
      <c r="F56" s="16"/>
    </row>
    <row r="57" spans="1:6" ht="12.75">
      <c r="A57" s="16"/>
      <c r="B57" t="s">
        <v>166</v>
      </c>
      <c r="C57" t="s">
        <v>9</v>
      </c>
      <c r="D57" s="16" t="s">
        <v>167</v>
      </c>
      <c r="E57" s="15" t="s">
        <v>1</v>
      </c>
      <c r="F57" s="16"/>
    </row>
    <row r="61" ht="12.75">
      <c r="A61" s="20" t="s">
        <v>119</v>
      </c>
    </row>
    <row r="62" spans="1:6" ht="12.75">
      <c r="A62" s="15">
        <v>1</v>
      </c>
      <c r="B62" t="s">
        <v>117</v>
      </c>
      <c r="C62" t="s">
        <v>9</v>
      </c>
      <c r="D62" s="16" t="s">
        <v>16</v>
      </c>
      <c r="E62" s="18">
        <v>2.0722222222222224</v>
      </c>
      <c r="F62" s="22"/>
    </row>
    <row r="63" spans="1:6" ht="12.75">
      <c r="A63" s="15">
        <v>2</v>
      </c>
      <c r="B63" t="s">
        <v>28</v>
      </c>
      <c r="C63" t="s">
        <v>9</v>
      </c>
      <c r="D63" s="16" t="s">
        <v>179</v>
      </c>
      <c r="E63" s="18">
        <v>2.0875</v>
      </c>
      <c r="F63" s="22"/>
    </row>
    <row r="64" spans="1:6" ht="12.75">
      <c r="A64" s="15">
        <v>3</v>
      </c>
      <c r="B64" t="s">
        <v>106</v>
      </c>
      <c r="C64" t="s">
        <v>9</v>
      </c>
      <c r="D64" s="16" t="s">
        <v>16</v>
      </c>
      <c r="E64" s="18">
        <v>2.2111111111111112</v>
      </c>
      <c r="F64" s="22"/>
    </row>
    <row r="65" spans="1:6" ht="12.75">
      <c r="A65" s="15">
        <v>4</v>
      </c>
      <c r="B65" t="s">
        <v>108</v>
      </c>
      <c r="C65" t="s">
        <v>9</v>
      </c>
      <c r="D65" s="16" t="s">
        <v>109</v>
      </c>
      <c r="E65" s="17">
        <v>0.04434027777777778</v>
      </c>
      <c r="F65" s="22"/>
    </row>
    <row r="68" ht="12.75">
      <c r="A68" s="20" t="s">
        <v>180</v>
      </c>
    </row>
    <row r="69" spans="1:6" ht="12.75">
      <c r="A69" s="15">
        <v>1</v>
      </c>
      <c r="B69" t="s">
        <v>99</v>
      </c>
      <c r="C69" t="s">
        <v>9</v>
      </c>
      <c r="D69" s="16" t="s">
        <v>16</v>
      </c>
      <c r="E69" s="18">
        <v>2.308333333333333</v>
      </c>
      <c r="F69" s="15"/>
    </row>
    <row r="70" spans="1:6" ht="12.75">
      <c r="A70" s="15">
        <v>2</v>
      </c>
      <c r="B70" t="s">
        <v>63</v>
      </c>
      <c r="C70" t="s">
        <v>9</v>
      </c>
      <c r="D70" s="16" t="s">
        <v>64</v>
      </c>
      <c r="E70" s="17">
        <v>0.04173611111111111</v>
      </c>
      <c r="F70" s="22"/>
    </row>
    <row r="71" spans="1:6" ht="12.75">
      <c r="A71" s="16"/>
      <c r="B71" t="s">
        <v>185</v>
      </c>
      <c r="C71" t="s">
        <v>9</v>
      </c>
      <c r="D71" s="16" t="s">
        <v>186</v>
      </c>
      <c r="E71" s="15" t="s">
        <v>1</v>
      </c>
      <c r="F71" s="16"/>
    </row>
    <row r="74" ht="12.75">
      <c r="A74" s="20" t="s">
        <v>181</v>
      </c>
    </row>
    <row r="75" spans="1:6" ht="12.75">
      <c r="A75" s="15">
        <v>1</v>
      </c>
      <c r="B75" t="s">
        <v>182</v>
      </c>
      <c r="C75" t="s">
        <v>9</v>
      </c>
      <c r="D75" s="16" t="s">
        <v>183</v>
      </c>
      <c r="E75" s="18">
        <v>1.8965277777777778</v>
      </c>
      <c r="F75" s="22"/>
    </row>
    <row r="76" spans="1:6" ht="12.75">
      <c r="A76" s="15">
        <v>2</v>
      </c>
      <c r="B76" t="s">
        <v>184</v>
      </c>
      <c r="C76" t="s">
        <v>9</v>
      </c>
      <c r="D76" s="16" t="s">
        <v>122</v>
      </c>
      <c r="E76" s="18">
        <v>2.332638888888889</v>
      </c>
      <c r="F76" s="22"/>
    </row>
    <row r="79" ht="12.75">
      <c r="A79" s="20" t="s">
        <v>120</v>
      </c>
    </row>
    <row r="80" spans="1:6" ht="12.75">
      <c r="A80" s="16"/>
      <c r="B80" s="16" t="s">
        <v>190</v>
      </c>
      <c r="C80" t="s">
        <v>77</v>
      </c>
      <c r="D80" s="16" t="s">
        <v>191</v>
      </c>
      <c r="E80" s="18">
        <v>1.65625</v>
      </c>
      <c r="F80" s="15"/>
    </row>
    <row r="81" spans="1:6" ht="12.75">
      <c r="A81" s="15">
        <v>1</v>
      </c>
      <c r="B81" t="s">
        <v>121</v>
      </c>
      <c r="C81" t="s">
        <v>9</v>
      </c>
      <c r="D81" s="16" t="s">
        <v>122</v>
      </c>
      <c r="E81" s="18">
        <v>1.7256944444444444</v>
      </c>
      <c r="F81" s="22"/>
    </row>
    <row r="82" spans="1:6" ht="12.75">
      <c r="A82" s="15">
        <v>2</v>
      </c>
      <c r="B82" t="s">
        <v>188</v>
      </c>
      <c r="C82" t="s">
        <v>9</v>
      </c>
      <c r="D82" s="16" t="s">
        <v>16</v>
      </c>
      <c r="E82" s="18">
        <v>1.732638888888889</v>
      </c>
      <c r="F82" s="22"/>
    </row>
    <row r="83" spans="1:6" ht="12.75">
      <c r="A83" s="15">
        <v>3</v>
      </c>
      <c r="B83" t="s">
        <v>127</v>
      </c>
      <c r="C83" t="s">
        <v>9</v>
      </c>
      <c r="D83" s="16" t="s">
        <v>187</v>
      </c>
      <c r="E83" s="18">
        <v>2.084722222222222</v>
      </c>
      <c r="F83" s="22"/>
    </row>
    <row r="84" spans="1:6" ht="12.75">
      <c r="A84" s="15">
        <v>4</v>
      </c>
      <c r="B84" t="s">
        <v>189</v>
      </c>
      <c r="C84" t="s">
        <v>192</v>
      </c>
      <c r="D84" s="16" t="s">
        <v>64</v>
      </c>
      <c r="E84" s="18">
        <v>2.1909722222222223</v>
      </c>
      <c r="F84" s="22"/>
    </row>
    <row r="85" spans="1:6" ht="12.75">
      <c r="A85" s="15">
        <v>5</v>
      </c>
      <c r="B85" s="16" t="s">
        <v>129</v>
      </c>
      <c r="C85" t="s">
        <v>9</v>
      </c>
      <c r="D85" s="16" t="s">
        <v>187</v>
      </c>
      <c r="E85" s="17">
        <v>0.06289351851851853</v>
      </c>
      <c r="F85" s="2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Merakas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Vaida</cp:lastModifiedBy>
  <dcterms:created xsi:type="dcterms:W3CDTF">2013-05-27T07:44:42Z</dcterms:created>
  <dcterms:modified xsi:type="dcterms:W3CDTF">2017-05-21T14:49:39Z</dcterms:modified>
  <cp:category/>
  <cp:version/>
  <cp:contentType/>
  <cp:contentStatus/>
</cp:coreProperties>
</file>