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Moterys" sheetId="1" r:id="rId1"/>
    <sheet name="Vyrai" sheetId="2" r:id="rId2"/>
    <sheet name="M17" sheetId="3" r:id="rId3"/>
    <sheet name="V17" sheetId="4" r:id="rId4"/>
    <sheet name="M20" sheetId="5" r:id="rId5"/>
    <sheet name="V20" sheetId="6" r:id="rId6"/>
  </sheets>
  <definedNames/>
  <calcPr fullCalcOnLoad="1"/>
</workbook>
</file>

<file path=xl/sharedStrings.xml><?xml version="1.0" encoding="utf-8"?>
<sst xmlns="http://schemas.openxmlformats.org/spreadsheetml/2006/main" count="382" uniqueCount="169">
  <si>
    <t>Gabriele Andrasiuniene</t>
  </si>
  <si>
    <t>Judita Traubaitė</t>
  </si>
  <si>
    <t>OK Fortūna</t>
  </si>
  <si>
    <t>Gabija Razaityte</t>
  </si>
  <si>
    <t>Igtisa</t>
  </si>
  <si>
    <t>Januškevičienė Asta</t>
  </si>
  <si>
    <t>Aistė Traubienė</t>
  </si>
  <si>
    <t>Algirda Zaliauskaitė</t>
  </si>
  <si>
    <t>OK Perkūnas</t>
  </si>
  <si>
    <t>Vilija Revaitė</t>
  </si>
  <si>
    <t>Medeina OK, SM Gaja</t>
  </si>
  <si>
    <t>Miglė Sušinskaitė</t>
  </si>
  <si>
    <t>VMSC, OK Fortūna</t>
  </si>
  <si>
    <t>Dalia Siudikienė</t>
  </si>
  <si>
    <t>OK Ąžuolas</t>
  </si>
  <si>
    <t>Juste Umbrasaite</t>
  </si>
  <si>
    <t>Karolina Sakalauskaitė</t>
  </si>
  <si>
    <t>VMSC, OK Perkūnas</t>
  </si>
  <si>
    <t>Vaiva Laurutytė</t>
  </si>
  <si>
    <t>Alytaus SRC</t>
  </si>
  <si>
    <t>Dovilė Makselytė</t>
  </si>
  <si>
    <t>Austėja Kalvaitytė</t>
  </si>
  <si>
    <t>OK Būdakalnis, SM Gaja</t>
  </si>
  <si>
    <t>Irina Adomaitiene</t>
  </si>
  <si>
    <t>OK Klajūnas</t>
  </si>
  <si>
    <t>Lina Balčiūnaitė</t>
  </si>
  <si>
    <t>OK Takas</t>
  </si>
  <si>
    <t>Saženytė Eugenija</t>
  </si>
  <si>
    <t>Emilija Tamoševičiūtė</t>
  </si>
  <si>
    <t>VMSC, OK Ąžuolas</t>
  </si>
  <si>
    <t>Viktorija Makauskaitė</t>
  </si>
  <si>
    <t>Rasa Kumpyte</t>
  </si>
  <si>
    <t>OK Lėvuo</t>
  </si>
  <si>
    <t>Vesta Ambrazaitė</t>
  </si>
  <si>
    <t>Kristina Masevičiūtė</t>
  </si>
  <si>
    <t>OK Dainava</t>
  </si>
  <si>
    <t>Suma</t>
  </si>
  <si>
    <t>2017 01 14</t>
  </si>
  <si>
    <t>2017 01 15</t>
  </si>
  <si>
    <t>Vitalijus Petrulis</t>
  </si>
  <si>
    <t>Rokas Vaitkus</t>
  </si>
  <si>
    <t>ŠIauliai JTC</t>
  </si>
  <si>
    <t>Ignas Ambrazas</t>
  </si>
  <si>
    <t>Petras Andrasiunas</t>
  </si>
  <si>
    <t>Kasparas Šulčys</t>
  </si>
  <si>
    <t>Eduard Novičenko</t>
  </si>
  <si>
    <t>OK Šiurpys</t>
  </si>
  <si>
    <t>Svajunas Ambrazas</t>
  </si>
  <si>
    <t>Dainoras Saunorius</t>
  </si>
  <si>
    <t>Dalius Boguška</t>
  </si>
  <si>
    <t>Darius Kilbauskas</t>
  </si>
  <si>
    <t>Adomas Repšys</t>
  </si>
  <si>
    <t>Panevėžio KKSC</t>
  </si>
  <si>
    <t>Aidas Žigilėjus</t>
  </si>
  <si>
    <t>OK Telšiai / SM Gaja</t>
  </si>
  <si>
    <t>Rolandas Backys</t>
  </si>
  <si>
    <t>Donatas Mickus</t>
  </si>
  <si>
    <t>OSK SAKAS</t>
  </si>
  <si>
    <t>Kestutis Siudikas</t>
  </si>
  <si>
    <t>Januškevičius Regimantas</t>
  </si>
  <si>
    <t>Tadas Kazlauskas</t>
  </si>
  <si>
    <t>Mindaugas Nakvosas</t>
  </si>
  <si>
    <t>OK Sakas</t>
  </si>
  <si>
    <t>Mindaugas Kvedaravicius</t>
  </si>
  <si>
    <t>Vaidas Jurgaitis</t>
  </si>
  <si>
    <t>Andrius Michailovas</t>
  </si>
  <si>
    <t>OK Arboro</t>
  </si>
  <si>
    <t>Darius Kalvaitis</t>
  </si>
  <si>
    <t>IOSK Būdakalnis</t>
  </si>
  <si>
    <t>Gytis Dauknys</t>
  </si>
  <si>
    <t>Andojas Lapinskas</t>
  </si>
  <si>
    <t>Rokas Norvilis</t>
  </si>
  <si>
    <t>Nedas Žilovas</t>
  </si>
  <si>
    <t>OK Takas, SM Gaja</t>
  </si>
  <si>
    <t>Ramojus Lapinskas</t>
  </si>
  <si>
    <t>Martynas Dobilinskas</t>
  </si>
  <si>
    <t>Antaris</t>
  </si>
  <si>
    <t>Benas Radzivonas</t>
  </si>
  <si>
    <t>SM Gaja / OSK Šilas</t>
  </si>
  <si>
    <t>Edvardas Ščerbavičius</t>
  </si>
  <si>
    <t>Vytautas Trakimas</t>
  </si>
  <si>
    <t>Tautvydas Žilinskas</t>
  </si>
  <si>
    <t>SK S-sportas</t>
  </si>
  <si>
    <t>V20</t>
  </si>
  <si>
    <t>V17</t>
  </si>
  <si>
    <t>M17</t>
  </si>
  <si>
    <t>M20</t>
  </si>
  <si>
    <t>Paužaitė Sandra</t>
  </si>
  <si>
    <t>Dainava OK, Alytus</t>
  </si>
  <si>
    <t>Arlauskienė Ramunė</t>
  </si>
  <si>
    <t>Būdakalnis OK, Ignalina</t>
  </si>
  <si>
    <t>Perkūnas OK, Vilnius</t>
  </si>
  <si>
    <t>Raugalaitė Simona</t>
  </si>
  <si>
    <t>Alytaus SRC, Alytus</t>
  </si>
  <si>
    <t>dnf</t>
  </si>
  <si>
    <t>Laužadytė Justina</t>
  </si>
  <si>
    <t>Dainava OK, Alytaus SRC, Alytus</t>
  </si>
  <si>
    <t>dsq</t>
  </si>
  <si>
    <t>Sakas OK, Šiauliai</t>
  </si>
  <si>
    <t>S-Sportas</t>
  </si>
  <si>
    <t>2017 01 21</t>
  </si>
  <si>
    <t>SK S-Sportas</t>
  </si>
  <si>
    <t>Daugpilis</t>
  </si>
  <si>
    <t>ilga</t>
  </si>
  <si>
    <t>Telšiai</t>
  </si>
  <si>
    <t>vidutinė</t>
  </si>
  <si>
    <t>Krekenavos gimnazija/Arboro</t>
  </si>
  <si>
    <t>Sokaitė Gertrūda</t>
  </si>
  <si>
    <t>SM Gaja, OK Takas, Kaunas</t>
  </si>
  <si>
    <t>Čaplikaitė Urtė</t>
  </si>
  <si>
    <t>Takas OK, SM Gaja, Kaunas</t>
  </si>
  <si>
    <t>Vidutinė</t>
  </si>
  <si>
    <t>Ilga</t>
  </si>
  <si>
    <t>Motiejūnaitė Deimantė</t>
  </si>
  <si>
    <t>SM Gaja, OK Šilas, Kaunas</t>
  </si>
  <si>
    <t>Bartkevičiūtė Akvilė</t>
  </si>
  <si>
    <t>Miliūtė Raimonda</t>
  </si>
  <si>
    <t>Šulčys Nerijus</t>
  </si>
  <si>
    <t>Ralys Vytautas</t>
  </si>
  <si>
    <t>Valantinas Giedrius</t>
  </si>
  <si>
    <t>Arboro OK, Krekenava</t>
  </si>
  <si>
    <t>Igtisa SK, Šiauliai</t>
  </si>
  <si>
    <t>Pajaujis Svajūnas</t>
  </si>
  <si>
    <t>Lėvuo OK, Karmėlava</t>
  </si>
  <si>
    <t>Kantautas Marius</t>
  </si>
  <si>
    <t>Lėvuo OK, Vilnius</t>
  </si>
  <si>
    <t>Čaplikas Laimonas</t>
  </si>
  <si>
    <t>Takas OK, Kaunas</t>
  </si>
  <si>
    <t>Karaša Darius</t>
  </si>
  <si>
    <t>Čiapas Agnius</t>
  </si>
  <si>
    <t>Arboro OK, Klaipėda</t>
  </si>
  <si>
    <t>Gerasimov Andrej</t>
  </si>
  <si>
    <t>Petravičius Rokas</t>
  </si>
  <si>
    <t>Stankevičius Vilius</t>
  </si>
  <si>
    <t>Liubartas Artūras</t>
  </si>
  <si>
    <t>Olišauskis Kevinas</t>
  </si>
  <si>
    <t>OK Telšiai</t>
  </si>
  <si>
    <t>Jokers - Santa Monica Networks</t>
  </si>
  <si>
    <t>Vilius Aleliūnas</t>
  </si>
  <si>
    <t>Jurgaitis Martynas</t>
  </si>
  <si>
    <t>Piličiauskas Divonis</t>
  </si>
  <si>
    <t>Velde Augusts</t>
  </si>
  <si>
    <t>Panevėžio KKSC, Panevėžys</t>
  </si>
  <si>
    <t>Šiaulių JTC, Šiauliai</t>
  </si>
  <si>
    <t>Mitrikas Darius</t>
  </si>
  <si>
    <t>Dulius Dominykas</t>
  </si>
  <si>
    <t>Lipnickas Rokas</t>
  </si>
  <si>
    <t>Nenartavičius Kęstutis</t>
  </si>
  <si>
    <t>Jaseliūnas Ignas</t>
  </si>
  <si>
    <t>Rimša Paulius</t>
  </si>
  <si>
    <t>Nenartavičius Tomas</t>
  </si>
  <si>
    <t>Būdakalnis IOSK</t>
  </si>
  <si>
    <t>Madona</t>
  </si>
  <si>
    <t>2017 01 28</t>
  </si>
  <si>
    <t>Telšiai OK</t>
  </si>
  <si>
    <t>Kavaliauskas Regimantas</t>
  </si>
  <si>
    <t>Kalvaitis Danius</t>
  </si>
  <si>
    <t>dns</t>
  </si>
  <si>
    <t>2017 01 29</t>
  </si>
  <si>
    <t>Du mažiausi</t>
  </si>
  <si>
    <t>Suma Visų</t>
  </si>
  <si>
    <t>Suma 2</t>
  </si>
  <si>
    <t>maž.</t>
  </si>
  <si>
    <t>3 ger.</t>
  </si>
  <si>
    <t>mp</t>
  </si>
  <si>
    <t xml:space="preserve">Suma </t>
  </si>
  <si>
    <t>2 maž.</t>
  </si>
  <si>
    <t>Visų</t>
  </si>
  <si>
    <t>Ąžuolas OK, VSC, Vilnius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</si>
</sst>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00"/>
    <numFmt numFmtId="166" formatCode="0.0000"/>
    <numFmt numFmtId="167" formatCode="0.00000"/>
    <numFmt numFmtId="168" formatCode="0.000000"/>
    <numFmt numFmtId="169" formatCode="[$-F400]h:mm:ss\ AM/PM"/>
    <numFmt numFmtId="170" formatCode="[$-427]yyyy\ &quot;m&quot;\.\ mmmm\ d\ &quot;d&quot;\.\,\ dddd"/>
    <numFmt numFmtId="171" formatCode="h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/>
    </xf>
    <xf numFmtId="21" fontId="40" fillId="0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right"/>
    </xf>
    <xf numFmtId="169" fontId="0" fillId="0" borderId="0" xfId="0" applyNumberFormat="1" applyAlignment="1">
      <alignment/>
    </xf>
    <xf numFmtId="169" fontId="40" fillId="0" borderId="0" xfId="0" applyNumberFormat="1" applyFont="1" applyFill="1" applyAlignment="1">
      <alignment horizontal="right"/>
    </xf>
    <xf numFmtId="46" fontId="0" fillId="0" borderId="0" xfId="0" applyNumberFormat="1" applyAlignment="1">
      <alignment/>
    </xf>
    <xf numFmtId="2" fontId="38" fillId="0" borderId="14" xfId="0" applyNumberFormat="1" applyFont="1" applyBorder="1" applyAlignment="1">
      <alignment/>
    </xf>
    <xf numFmtId="2" fontId="38" fillId="0" borderId="15" xfId="0" applyNumberFormat="1" applyFont="1" applyBorder="1" applyAlignment="1">
      <alignment/>
    </xf>
    <xf numFmtId="2" fontId="38" fillId="0" borderId="16" xfId="0" applyNumberFormat="1" applyFont="1" applyBorder="1" applyAlignment="1">
      <alignment/>
    </xf>
    <xf numFmtId="2" fontId="38" fillId="0" borderId="17" xfId="0" applyNumberFormat="1" applyFont="1" applyBorder="1" applyAlignment="1">
      <alignment/>
    </xf>
    <xf numFmtId="2" fontId="38" fillId="0" borderId="18" xfId="0" applyNumberFormat="1" applyFont="1" applyBorder="1" applyAlignment="1">
      <alignment/>
    </xf>
    <xf numFmtId="2" fontId="38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Fill="1" applyBorder="1" applyAlignment="1">
      <alignment/>
    </xf>
    <xf numFmtId="46" fontId="0" fillId="3" borderId="33" xfId="0" applyNumberFormat="1" applyFont="1" applyFill="1" applyBorder="1" applyAlignment="1">
      <alignment/>
    </xf>
    <xf numFmtId="46" fontId="0" fillId="3" borderId="34" xfId="0" applyNumberFormat="1" applyFont="1" applyFill="1" applyBorder="1" applyAlignment="1">
      <alignment/>
    </xf>
    <xf numFmtId="21" fontId="0" fillId="3" borderId="34" xfId="0" applyNumberFormat="1" applyFont="1" applyFill="1" applyBorder="1" applyAlignment="1">
      <alignment/>
    </xf>
    <xf numFmtId="46" fontId="0" fillId="3" borderId="35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21" fontId="0" fillId="33" borderId="39" xfId="0" applyNumberFormat="1" applyFont="1" applyFill="1" applyBorder="1" applyAlignment="1">
      <alignment/>
    </xf>
    <xf numFmtId="46" fontId="0" fillId="0" borderId="39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1" fontId="0" fillId="0" borderId="23" xfId="0" applyNumberFormat="1" applyFont="1" applyBorder="1" applyAlignment="1">
      <alignment/>
    </xf>
    <xf numFmtId="46" fontId="0" fillId="33" borderId="23" xfId="0" applyNumberFormat="1" applyFont="1" applyFill="1" applyBorder="1" applyAlignment="1">
      <alignment/>
    </xf>
    <xf numFmtId="46" fontId="0" fillId="33" borderId="15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46" fontId="0" fillId="0" borderId="23" xfId="0" applyNumberFormat="1" applyFont="1" applyBorder="1" applyAlignment="1">
      <alignment/>
    </xf>
    <xf numFmtId="46" fontId="0" fillId="0" borderId="15" xfId="0" applyNumberFormat="1" applyFont="1" applyBorder="1" applyAlignment="1">
      <alignment/>
    </xf>
    <xf numFmtId="21" fontId="0" fillId="3" borderId="10" xfId="0" applyNumberFormat="1" applyFont="1" applyFill="1" applyBorder="1" applyAlignment="1">
      <alignment/>
    </xf>
    <xf numFmtId="21" fontId="0" fillId="3" borderId="25" xfId="0" applyNumberFormat="1" applyFont="1" applyFill="1" applyBorder="1" applyAlignment="1">
      <alignment/>
    </xf>
    <xf numFmtId="46" fontId="0" fillId="3" borderId="3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6" fontId="41" fillId="0" borderId="13" xfId="0" applyNumberFormat="1" applyFont="1" applyBorder="1" applyAlignment="1">
      <alignment horizontal="right"/>
    </xf>
    <xf numFmtId="46" fontId="41" fillId="33" borderId="39" xfId="0" applyNumberFormat="1" applyFont="1" applyFill="1" applyBorder="1" applyAlignment="1">
      <alignment horizontal="right"/>
    </xf>
    <xf numFmtId="2" fontId="41" fillId="0" borderId="13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21" fontId="41" fillId="0" borderId="11" xfId="0" applyNumberFormat="1" applyFont="1" applyFill="1" applyBorder="1" applyAlignment="1">
      <alignment horizontal="right"/>
    </xf>
    <xf numFmtId="21" fontId="41" fillId="0" borderId="23" xfId="0" applyNumberFormat="1" applyFont="1" applyFill="1" applyBorder="1" applyAlignment="1">
      <alignment horizontal="right"/>
    </xf>
    <xf numFmtId="2" fontId="41" fillId="0" borderId="11" xfId="0" applyNumberFormat="1" applyFont="1" applyBorder="1" applyAlignment="1">
      <alignment/>
    </xf>
    <xf numFmtId="2" fontId="41" fillId="0" borderId="15" xfId="0" applyNumberFormat="1" applyFont="1" applyBorder="1" applyAlignment="1">
      <alignment/>
    </xf>
    <xf numFmtId="46" fontId="41" fillId="33" borderId="11" xfId="0" applyNumberFormat="1" applyFont="1" applyFill="1" applyBorder="1" applyAlignment="1">
      <alignment horizontal="right"/>
    </xf>
    <xf numFmtId="46" fontId="41" fillId="0" borderId="23" xfId="0" applyNumberFormat="1" applyFont="1" applyFill="1" applyBorder="1" applyAlignment="1">
      <alignment horizontal="right"/>
    </xf>
    <xf numFmtId="46" fontId="41" fillId="0" borderId="11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41" fillId="0" borderId="23" xfId="0" applyFont="1" applyFill="1" applyBorder="1" applyAlignment="1">
      <alignment horizontal="right"/>
    </xf>
    <xf numFmtId="0" fontId="42" fillId="0" borderId="39" xfId="0" applyFont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23" xfId="0" applyFont="1" applyFill="1" applyBorder="1" applyAlignment="1">
      <alignment horizontal="left"/>
    </xf>
    <xf numFmtId="0" fontId="42" fillId="0" borderId="2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/>
    </xf>
    <xf numFmtId="46" fontId="0" fillId="9" borderId="47" xfId="0" applyNumberFormat="1" applyFont="1" applyFill="1" applyBorder="1" applyAlignment="1">
      <alignment/>
    </xf>
    <xf numFmtId="46" fontId="0" fillId="9" borderId="23" xfId="0" applyNumberFormat="1" applyFont="1" applyFill="1" applyBorder="1" applyAlignment="1">
      <alignment/>
    </xf>
    <xf numFmtId="21" fontId="0" fillId="9" borderId="23" xfId="0" applyNumberFormat="1" applyFont="1" applyFill="1" applyBorder="1" applyAlignment="1">
      <alignment/>
    </xf>
    <xf numFmtId="46" fontId="0" fillId="9" borderId="22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3" xfId="0" applyFont="1" applyBorder="1" applyAlignment="1">
      <alignment/>
    </xf>
    <xf numFmtId="21" fontId="0" fillId="33" borderId="23" xfId="0" applyNumberFormat="1" applyFont="1" applyFill="1" applyBorder="1" applyAlignment="1">
      <alignment horizontal="right"/>
    </xf>
    <xf numFmtId="46" fontId="0" fillId="33" borderId="23" xfId="0" applyNumberFormat="1" applyFont="1" applyFill="1" applyBorder="1" applyAlignment="1">
      <alignment horizontal="right"/>
    </xf>
    <xf numFmtId="46" fontId="0" fillId="0" borderId="5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6" fontId="0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1" fontId="0" fillId="0" borderId="23" xfId="0" applyNumberFormat="1" applyFont="1" applyBorder="1" applyAlignment="1">
      <alignment horizontal="right"/>
    </xf>
    <xf numFmtId="46" fontId="0" fillId="0" borderId="23" xfId="0" applyNumberFormat="1" applyFont="1" applyBorder="1" applyAlignment="1">
      <alignment horizontal="right"/>
    </xf>
    <xf numFmtId="46" fontId="0" fillId="33" borderId="50" xfId="0" applyNumberFormat="1" applyFont="1" applyFill="1" applyBorder="1" applyAlignment="1">
      <alignment/>
    </xf>
    <xf numFmtId="46" fontId="0" fillId="0" borderId="50" xfId="0" applyNumberFormat="1" applyFont="1" applyBorder="1" applyAlignment="1">
      <alignment horizontal="right"/>
    </xf>
    <xf numFmtId="46" fontId="0" fillId="0" borderId="23" xfId="0" applyNumberFormat="1" applyFont="1" applyFill="1" applyBorder="1" applyAlignment="1">
      <alignment/>
    </xf>
    <xf numFmtId="46" fontId="0" fillId="0" borderId="19" xfId="0" applyNumberFormat="1" applyFont="1" applyBorder="1" applyAlignment="1">
      <alignment horizontal="right"/>
    </xf>
    <xf numFmtId="21" fontId="0" fillId="0" borderId="23" xfId="0" applyNumberFormat="1" applyFont="1" applyFill="1" applyBorder="1" applyAlignment="1">
      <alignment horizontal="right"/>
    </xf>
    <xf numFmtId="46" fontId="0" fillId="0" borderId="23" xfId="0" applyNumberFormat="1" applyFont="1" applyFill="1" applyBorder="1" applyAlignment="1">
      <alignment horizontal="right"/>
    </xf>
    <xf numFmtId="46" fontId="0" fillId="0" borderId="19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5" xfId="0" applyFont="1" applyBorder="1" applyAlignment="1">
      <alignment/>
    </xf>
    <xf numFmtId="0" fontId="42" fillId="0" borderId="14" xfId="0" applyFont="1" applyBorder="1" applyAlignment="1">
      <alignment horizontal="left"/>
    </xf>
    <xf numFmtId="46" fontId="42" fillId="33" borderId="47" xfId="0" applyNumberFormat="1" applyFont="1" applyFill="1" applyBorder="1" applyAlignment="1">
      <alignment horizontal="right"/>
    </xf>
    <xf numFmtId="46" fontId="42" fillId="33" borderId="23" xfId="0" applyNumberFormat="1" applyFont="1" applyFill="1" applyBorder="1" applyAlignment="1">
      <alignment horizontal="right"/>
    </xf>
    <xf numFmtId="2" fontId="42" fillId="0" borderId="13" xfId="0" applyNumberFormat="1" applyFont="1" applyBorder="1" applyAlignment="1">
      <alignment horizontal="right"/>
    </xf>
    <xf numFmtId="2" fontId="42" fillId="0" borderId="39" xfId="0" applyNumberFormat="1" applyFont="1" applyBorder="1" applyAlignment="1">
      <alignment/>
    </xf>
    <xf numFmtId="2" fontId="42" fillId="0" borderId="13" xfId="0" applyNumberFormat="1" applyFont="1" applyBorder="1" applyAlignment="1">
      <alignment/>
    </xf>
    <xf numFmtId="2" fontId="42" fillId="0" borderId="40" xfId="0" applyNumberFormat="1" applyFont="1" applyBorder="1" applyAlignment="1">
      <alignment/>
    </xf>
    <xf numFmtId="0" fontId="42" fillId="0" borderId="2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46" fontId="42" fillId="0" borderId="47" xfId="0" applyNumberFormat="1" applyFont="1" applyBorder="1" applyAlignment="1">
      <alignment horizontal="right"/>
    </xf>
    <xf numFmtId="46" fontId="42" fillId="0" borderId="23" xfId="0" applyNumberFormat="1" applyFont="1" applyBorder="1" applyAlignment="1">
      <alignment horizontal="right"/>
    </xf>
    <xf numFmtId="0" fontId="42" fillId="0" borderId="23" xfId="0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2" fontId="42" fillId="0" borderId="23" xfId="0" applyNumberFormat="1" applyFont="1" applyBorder="1" applyAlignment="1">
      <alignment/>
    </xf>
    <xf numFmtId="2" fontId="42" fillId="0" borderId="41" xfId="0" applyNumberFormat="1" applyFont="1" applyBorder="1" applyAlignment="1">
      <alignment/>
    </xf>
    <xf numFmtId="21" fontId="42" fillId="0" borderId="47" xfId="0" applyNumberFormat="1" applyFont="1" applyFill="1" applyBorder="1" applyAlignment="1">
      <alignment horizontal="left"/>
    </xf>
    <xf numFmtId="21" fontId="42" fillId="0" borderId="23" xfId="0" applyNumberFormat="1" applyFont="1" applyFill="1" applyBorder="1" applyAlignment="1">
      <alignment horizontal="left"/>
    </xf>
    <xf numFmtId="2" fontId="42" fillId="0" borderId="11" xfId="0" applyNumberFormat="1" applyFont="1" applyFill="1" applyBorder="1" applyAlignment="1">
      <alignment horizontal="right"/>
    </xf>
    <xf numFmtId="0" fontId="42" fillId="0" borderId="15" xfId="0" applyFont="1" applyFill="1" applyBorder="1" applyAlignment="1">
      <alignment horizontal="left"/>
    </xf>
    <xf numFmtId="46" fontId="42" fillId="0" borderId="47" xfId="0" applyNumberFormat="1" applyFont="1" applyFill="1" applyBorder="1" applyAlignment="1">
      <alignment horizontal="right"/>
    </xf>
    <xf numFmtId="46" fontId="42" fillId="0" borderId="23" xfId="0" applyNumberFormat="1" applyFont="1" applyFill="1" applyBorder="1" applyAlignment="1">
      <alignment horizontal="right"/>
    </xf>
    <xf numFmtId="46" fontId="42" fillId="0" borderId="19" xfId="0" applyNumberFormat="1" applyFont="1" applyFill="1" applyBorder="1" applyAlignment="1">
      <alignment horizontal="right"/>
    </xf>
    <xf numFmtId="0" fontId="42" fillId="0" borderId="23" xfId="0" applyFont="1" applyFill="1" applyBorder="1" applyAlignment="1">
      <alignment horizontal="right"/>
    </xf>
    <xf numFmtId="46" fontId="42" fillId="0" borderId="50" xfId="0" applyNumberFormat="1" applyFont="1" applyFill="1" applyBorder="1" applyAlignment="1">
      <alignment horizontal="right"/>
    </xf>
    <xf numFmtId="21" fontId="42" fillId="0" borderId="23" xfId="0" applyNumberFormat="1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horizontal="left"/>
    </xf>
    <xf numFmtId="0" fontId="42" fillId="0" borderId="47" xfId="0" applyFont="1" applyFill="1" applyBorder="1" applyAlignment="1">
      <alignment horizontal="right"/>
    </xf>
    <xf numFmtId="21" fontId="42" fillId="0" borderId="47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right"/>
    </xf>
    <xf numFmtId="2" fontId="42" fillId="0" borderId="51" xfId="0" applyNumberFormat="1" applyFont="1" applyBorder="1" applyAlignment="1">
      <alignment/>
    </xf>
    <xf numFmtId="2" fontId="42" fillId="0" borderId="36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0" fillId="0" borderId="52" xfId="0" applyFont="1" applyBorder="1" applyAlignment="1">
      <alignment/>
    </xf>
    <xf numFmtId="21" fontId="0" fillId="3" borderId="35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20" fontId="0" fillId="0" borderId="0" xfId="0" applyNumberFormat="1" applyFont="1" applyAlignment="1">
      <alignment/>
    </xf>
    <xf numFmtId="21" fontId="0" fillId="33" borderId="14" xfId="0" applyNumberFormat="1" applyFont="1" applyFill="1" applyBorder="1" applyAlignment="1">
      <alignment/>
    </xf>
    <xf numFmtId="21" fontId="0" fillId="0" borderId="26" xfId="0" applyNumberFormat="1" applyFont="1" applyFill="1" applyBorder="1" applyAlignment="1">
      <alignment/>
    </xf>
    <xf numFmtId="2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15" xfId="0" applyNumberFormat="1" applyFont="1" applyBorder="1" applyAlignment="1">
      <alignment/>
    </xf>
    <xf numFmtId="46" fontId="0" fillId="33" borderId="11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21" fontId="0" fillId="0" borderId="11" xfId="0" applyNumberFormat="1" applyFont="1" applyBorder="1" applyAlignment="1">
      <alignment/>
    </xf>
    <xf numFmtId="21" fontId="0" fillId="3" borderId="57" xfId="0" applyNumberFormat="1" applyFont="1" applyFill="1" applyBorder="1" applyAlignment="1">
      <alignment/>
    </xf>
    <xf numFmtId="46" fontId="0" fillId="0" borderId="0" xfId="0" applyNumberFormat="1" applyFont="1" applyAlignment="1">
      <alignment/>
    </xf>
    <xf numFmtId="46" fontId="42" fillId="3" borderId="35" xfId="0" applyNumberFormat="1" applyFont="1" applyFill="1" applyBorder="1" applyAlignment="1">
      <alignment horizontal="right"/>
    </xf>
    <xf numFmtId="0" fontId="42" fillId="0" borderId="13" xfId="0" applyFont="1" applyBorder="1" applyAlignment="1">
      <alignment horizontal="right"/>
    </xf>
    <xf numFmtId="46" fontId="42" fillId="33" borderId="13" xfId="0" applyNumberFormat="1" applyFont="1" applyFill="1" applyBorder="1" applyAlignment="1">
      <alignment horizontal="right"/>
    </xf>
    <xf numFmtId="46" fontId="42" fillId="33" borderId="39" xfId="0" applyNumberFormat="1" applyFont="1" applyFill="1" applyBorder="1" applyAlignment="1">
      <alignment horizontal="right"/>
    </xf>
    <xf numFmtId="2" fontId="42" fillId="0" borderId="58" xfId="0" applyNumberFormat="1" applyFont="1" applyBorder="1" applyAlignment="1">
      <alignment horizontal="right"/>
    </xf>
    <xf numFmtId="2" fontId="42" fillId="0" borderId="39" xfId="0" applyNumberFormat="1" applyFont="1" applyBorder="1" applyAlignment="1">
      <alignment horizontal="right"/>
    </xf>
    <xf numFmtId="2" fontId="42" fillId="0" borderId="40" xfId="0" applyNumberFormat="1" applyFont="1" applyBorder="1" applyAlignment="1">
      <alignment horizontal="right"/>
    </xf>
    <xf numFmtId="2" fontId="42" fillId="0" borderId="14" xfId="0" applyNumberFormat="1" applyFont="1" applyBorder="1" applyAlignment="1">
      <alignment/>
    </xf>
    <xf numFmtId="46" fontId="42" fillId="0" borderId="11" xfId="0" applyNumberFormat="1" applyFont="1" applyFill="1" applyBorder="1" applyAlignment="1">
      <alignment horizontal="right"/>
    </xf>
    <xf numFmtId="46" fontId="42" fillId="33" borderId="15" xfId="0" applyNumberFormat="1" applyFont="1" applyFill="1" applyBorder="1" applyAlignment="1">
      <alignment horizontal="right"/>
    </xf>
    <xf numFmtId="2" fontId="42" fillId="0" borderId="47" xfId="0" applyNumberFormat="1" applyFont="1" applyBorder="1" applyAlignment="1">
      <alignment horizontal="right"/>
    </xf>
    <xf numFmtId="2" fontId="42" fillId="0" borderId="23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/>
    </xf>
    <xf numFmtId="2" fontId="42" fillId="0" borderId="15" xfId="0" applyNumberFormat="1" applyFont="1" applyBorder="1" applyAlignment="1">
      <alignment/>
    </xf>
    <xf numFmtId="0" fontId="42" fillId="0" borderId="15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right"/>
    </xf>
    <xf numFmtId="2" fontId="42" fillId="0" borderId="24" xfId="0" applyNumberFormat="1" applyFont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5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0" xfId="0" applyFont="1" applyBorder="1" applyAlignment="1">
      <alignment/>
    </xf>
    <xf numFmtId="46" fontId="0" fillId="3" borderId="61" xfId="0" applyNumberFormat="1" applyFont="1" applyFill="1" applyBorder="1" applyAlignment="1">
      <alignment/>
    </xf>
    <xf numFmtId="46" fontId="0" fillId="3" borderId="59" xfId="0" applyNumberFormat="1" applyFont="1" applyFill="1" applyBorder="1" applyAlignment="1">
      <alignment/>
    </xf>
    <xf numFmtId="21" fontId="0" fillId="3" borderId="59" xfId="0" applyNumberFormat="1" applyFont="1" applyFill="1" applyBorder="1" applyAlignment="1">
      <alignment/>
    </xf>
    <xf numFmtId="46" fontId="0" fillId="3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21" fontId="0" fillId="33" borderId="27" xfId="0" applyNumberFormat="1" applyFont="1" applyFill="1" applyBorder="1" applyAlignment="1">
      <alignment/>
    </xf>
    <xf numFmtId="46" fontId="0" fillId="33" borderId="27" xfId="0" applyNumberFormat="1" applyFont="1" applyFill="1" applyBorder="1" applyAlignment="1">
      <alignment/>
    </xf>
    <xf numFmtId="46" fontId="0" fillId="33" borderId="31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0" fillId="0" borderId="51" xfId="0" applyNumberFormat="1" applyFont="1" applyFill="1" applyBorder="1" applyAlignment="1">
      <alignment/>
    </xf>
    <xf numFmtId="2" fontId="0" fillId="0" borderId="57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42" fillId="0" borderId="26" xfId="0" applyFont="1" applyFill="1" applyBorder="1" applyAlignment="1">
      <alignment horizontal="right"/>
    </xf>
    <xf numFmtId="0" fontId="42" fillId="0" borderId="27" xfId="0" applyFont="1" applyFill="1" applyBorder="1" applyAlignment="1">
      <alignment horizontal="left"/>
    </xf>
    <xf numFmtId="0" fontId="42" fillId="0" borderId="52" xfId="0" applyFont="1" applyFill="1" applyBorder="1" applyAlignment="1">
      <alignment horizontal="left"/>
    </xf>
    <xf numFmtId="46" fontId="42" fillId="33" borderId="26" xfId="0" applyNumberFormat="1" applyFont="1" applyFill="1" applyBorder="1" applyAlignment="1">
      <alignment horizontal="right"/>
    </xf>
    <xf numFmtId="46" fontId="42" fillId="33" borderId="27" xfId="0" applyNumberFormat="1" applyFont="1" applyFill="1" applyBorder="1" applyAlignment="1">
      <alignment horizontal="right"/>
    </xf>
    <xf numFmtId="2" fontId="42" fillId="0" borderId="26" xfId="0" applyNumberFormat="1" applyFont="1" applyBorder="1" applyAlignment="1">
      <alignment/>
    </xf>
    <xf numFmtId="2" fontId="42" fillId="0" borderId="28" xfId="0" applyNumberFormat="1" applyFont="1" applyBorder="1" applyAlignment="1">
      <alignment/>
    </xf>
    <xf numFmtId="0" fontId="42" fillId="0" borderId="11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5" xfId="0" applyFont="1" applyFill="1" applyBorder="1" applyAlignment="1">
      <alignment/>
    </xf>
    <xf numFmtId="46" fontId="0" fillId="33" borderId="39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1" xfId="0" applyFont="1" applyBorder="1" applyAlignment="1">
      <alignment/>
    </xf>
    <xf numFmtId="21" fontId="0" fillId="3" borderId="62" xfId="0" applyNumberFormat="1" applyFont="1" applyFill="1" applyBorder="1" applyAlignment="1">
      <alignment/>
    </xf>
    <xf numFmtId="21" fontId="0" fillId="3" borderId="51" xfId="0" applyNumberFormat="1" applyFont="1" applyFill="1" applyBorder="1" applyAlignment="1">
      <alignment/>
    </xf>
    <xf numFmtId="21" fontId="0" fillId="3" borderId="49" xfId="0" applyNumberFormat="1" applyFont="1" applyFill="1" applyBorder="1" applyAlignment="1">
      <alignment/>
    </xf>
    <xf numFmtId="0" fontId="42" fillId="0" borderId="41" xfId="0" applyFont="1" applyBorder="1" applyAlignment="1">
      <alignment horizontal="right"/>
    </xf>
    <xf numFmtId="0" fontId="42" fillId="0" borderId="39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left"/>
    </xf>
    <xf numFmtId="46" fontId="42" fillId="0" borderId="39" xfId="0" applyNumberFormat="1" applyFont="1" applyFill="1" applyBorder="1" applyAlignment="1">
      <alignment horizontal="right"/>
    </xf>
    <xf numFmtId="2" fontId="42" fillId="0" borderId="58" xfId="0" applyNumberFormat="1" applyFont="1" applyFill="1" applyBorder="1" applyAlignment="1">
      <alignment horizontal="right"/>
    </xf>
    <xf numFmtId="0" fontId="42" fillId="0" borderId="42" xfId="0" applyFont="1" applyBorder="1" applyAlignment="1">
      <alignment horizontal="right"/>
    </xf>
    <xf numFmtId="46" fontId="42" fillId="34" borderId="15" xfId="0" applyNumberFormat="1" applyFont="1" applyFill="1" applyBorder="1" applyAlignment="1">
      <alignment horizontal="right"/>
    </xf>
    <xf numFmtId="2" fontId="42" fillId="0" borderId="47" xfId="0" applyNumberFormat="1" applyFont="1" applyFill="1" applyBorder="1" applyAlignment="1">
      <alignment horizontal="right"/>
    </xf>
    <xf numFmtId="21" fontId="42" fillId="0" borderId="15" xfId="0" applyNumberFormat="1" applyFont="1" applyBorder="1" applyAlignment="1">
      <alignment horizontal="right"/>
    </xf>
    <xf numFmtId="21" fontId="42" fillId="0" borderId="11" xfId="0" applyNumberFormat="1" applyFont="1" applyFill="1" applyBorder="1" applyAlignment="1">
      <alignment horizontal="right"/>
    </xf>
    <xf numFmtId="2" fontId="42" fillId="0" borderId="23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center"/>
    </xf>
    <xf numFmtId="20" fontId="42" fillId="0" borderId="0" xfId="0" applyNumberFormat="1" applyFont="1" applyFill="1" applyAlignment="1">
      <alignment horizontal="right"/>
    </xf>
    <xf numFmtId="46" fontId="42" fillId="0" borderId="0" xfId="0" applyNumberFormat="1" applyFont="1" applyFill="1" applyAlignment="1">
      <alignment horizontal="right"/>
    </xf>
    <xf numFmtId="21" fontId="42" fillId="0" borderId="0" xfId="0" applyNumberFormat="1" applyFont="1" applyFill="1" applyAlignment="1">
      <alignment horizontal="right"/>
    </xf>
    <xf numFmtId="21" fontId="0" fillId="3" borderId="54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46" fontId="0" fillId="33" borderId="40" xfId="0" applyNumberFormat="1" applyFont="1" applyFill="1" applyBorder="1" applyAlignment="1">
      <alignment/>
    </xf>
    <xf numFmtId="46" fontId="0" fillId="33" borderId="28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1" fontId="0" fillId="33" borderId="24" xfId="0" applyNumberFormat="1" applyFont="1" applyFill="1" applyBorder="1" applyAlignment="1">
      <alignment/>
    </xf>
    <xf numFmtId="21" fontId="0" fillId="0" borderId="24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1" fontId="0" fillId="0" borderId="24" xfId="0" applyNumberFormat="1" applyFont="1" applyBorder="1" applyAlignment="1">
      <alignment/>
    </xf>
    <xf numFmtId="2" fontId="42" fillId="0" borderId="52" xfId="0" applyNumberFormat="1" applyFont="1" applyBorder="1" applyAlignment="1">
      <alignment/>
    </xf>
    <xf numFmtId="21" fontId="0" fillId="3" borderId="53" xfId="0" applyNumberFormat="1" applyFont="1" applyFill="1" applyBorder="1" applyAlignment="1">
      <alignment/>
    </xf>
    <xf numFmtId="21" fontId="0" fillId="3" borderId="23" xfId="0" applyNumberFormat="1" applyFont="1" applyFill="1" applyBorder="1" applyAlignment="1">
      <alignment/>
    </xf>
    <xf numFmtId="46" fontId="0" fillId="3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tabSelected="1" zoomScalePageLayoutView="0" workbookViewId="0" topLeftCell="B1">
      <selection activeCell="F34" sqref="F34"/>
    </sheetView>
  </sheetViews>
  <sheetFormatPr defaultColWidth="9.140625" defaultRowHeight="15"/>
  <cols>
    <col min="1" max="1" width="4.57421875" style="0" customWidth="1"/>
    <col min="2" max="2" width="3.57421875" style="0" customWidth="1"/>
    <col min="3" max="3" width="24.7109375" style="0" customWidth="1"/>
    <col min="4" max="4" width="23.57421875" style="0" customWidth="1"/>
    <col min="5" max="5" width="9.7109375" style="0" customWidth="1"/>
    <col min="6" max="6" width="10.140625" style="0" customWidth="1"/>
    <col min="7" max="9" width="9.7109375" style="0" customWidth="1"/>
    <col min="10" max="11" width="10.00390625" style="0" customWidth="1"/>
    <col min="15" max="15" width="10.140625" style="0" bestFit="1" customWidth="1"/>
    <col min="16" max="16" width="8.140625" style="0" customWidth="1"/>
    <col min="17" max="17" width="8.00390625" style="0" customWidth="1"/>
    <col min="18" max="18" width="7.7109375" style="0" customWidth="1"/>
    <col min="19" max="19" width="7.00390625" style="0" customWidth="1"/>
  </cols>
  <sheetData>
    <row r="1" ht="15.75" thickBot="1"/>
    <row r="2" spans="1:19" ht="15">
      <c r="A2" s="86"/>
      <c r="B2" s="87"/>
      <c r="C2" s="32"/>
      <c r="D2" s="34"/>
      <c r="E2" s="88" t="s">
        <v>37</v>
      </c>
      <c r="F2" s="28" t="s">
        <v>38</v>
      </c>
      <c r="G2" s="28" t="s">
        <v>100</v>
      </c>
      <c r="H2" s="28" t="s">
        <v>153</v>
      </c>
      <c r="I2" s="31" t="s">
        <v>158</v>
      </c>
      <c r="J2" s="27" t="s">
        <v>102</v>
      </c>
      <c r="K2" s="28" t="s">
        <v>102</v>
      </c>
      <c r="L2" s="28" t="s">
        <v>104</v>
      </c>
      <c r="M2" s="32" t="s">
        <v>152</v>
      </c>
      <c r="N2" s="32" t="s">
        <v>152</v>
      </c>
      <c r="O2" s="34"/>
      <c r="P2" s="33" t="s">
        <v>159</v>
      </c>
      <c r="Q2" s="32"/>
      <c r="R2" s="89" t="s">
        <v>161</v>
      </c>
      <c r="S2" s="90" t="s">
        <v>36</v>
      </c>
    </row>
    <row r="3" spans="1:19" ht="15.75" thickBot="1">
      <c r="A3" s="86"/>
      <c r="B3" s="66"/>
      <c r="C3" s="91"/>
      <c r="D3" s="92"/>
      <c r="E3" s="93">
        <v>1.3458333333333332</v>
      </c>
      <c r="F3" s="94">
        <v>1.6708333333333334</v>
      </c>
      <c r="G3" s="95">
        <v>0.0696412037037037</v>
      </c>
      <c r="H3" s="94">
        <v>0.03008101851851852</v>
      </c>
      <c r="I3" s="96">
        <v>1.8993055555555556</v>
      </c>
      <c r="J3" s="40" t="s">
        <v>105</v>
      </c>
      <c r="K3" s="41" t="s">
        <v>105</v>
      </c>
      <c r="L3" s="41" t="s">
        <v>103</v>
      </c>
      <c r="M3" s="91" t="s">
        <v>111</v>
      </c>
      <c r="N3" s="91" t="s">
        <v>111</v>
      </c>
      <c r="O3" s="22" t="s">
        <v>160</v>
      </c>
      <c r="P3" s="97"/>
      <c r="Q3" s="91"/>
      <c r="R3" s="44" t="s">
        <v>162</v>
      </c>
      <c r="S3" s="98" t="s">
        <v>163</v>
      </c>
    </row>
    <row r="4" spans="1:20" ht="15">
      <c r="A4" s="86"/>
      <c r="B4" s="99">
        <v>1</v>
      </c>
      <c r="C4" s="82" t="s">
        <v>0</v>
      </c>
      <c r="D4" s="121" t="s">
        <v>101</v>
      </c>
      <c r="E4" s="122">
        <v>1.3458333333333332</v>
      </c>
      <c r="F4" s="123">
        <v>1.6708333333333334</v>
      </c>
      <c r="G4" s="100">
        <v>0.0696412037037037</v>
      </c>
      <c r="H4" s="101">
        <v>0.03008101851851852</v>
      </c>
      <c r="I4" s="102">
        <v>2.1083333333333334</v>
      </c>
      <c r="J4" s="124">
        <f>SUM(2-E4/$E$3)*100</f>
        <v>100</v>
      </c>
      <c r="K4" s="125">
        <f>SUM(2-F4/$F$3)*100</f>
        <v>100</v>
      </c>
      <c r="L4" s="125">
        <f>SUM(2-G4/$G$3)*100</f>
        <v>100</v>
      </c>
      <c r="M4" s="125">
        <f>SUM(2-H4/$H$3)*100</f>
        <v>100</v>
      </c>
      <c r="N4" s="125">
        <f>SUM(2-I4/$I$3)*100</f>
        <v>88.99451553930531</v>
      </c>
      <c r="O4" s="103">
        <f aca="true" t="shared" si="0" ref="O4:O29">SUM(J4:N4)</f>
        <v>488.9945155393053</v>
      </c>
      <c r="P4" s="126">
        <v>100</v>
      </c>
      <c r="Q4" s="127">
        <v>88.99</v>
      </c>
      <c r="R4" s="50">
        <f aca="true" t="shared" si="1" ref="R4:R29">SUM(P4:Q4)</f>
        <v>188.99</v>
      </c>
      <c r="S4" s="14">
        <f aca="true" t="shared" si="2" ref="S4:S29">SUM(O4-R4)</f>
        <v>300.0045155393053</v>
      </c>
      <c r="T4" s="6"/>
    </row>
    <row r="5" spans="1:20" ht="15">
      <c r="A5" s="86" t="s">
        <v>85</v>
      </c>
      <c r="B5" s="104">
        <v>2</v>
      </c>
      <c r="C5" s="128" t="s">
        <v>1</v>
      </c>
      <c r="D5" s="129" t="s">
        <v>2</v>
      </c>
      <c r="E5" s="130">
        <v>1.4069444444444443</v>
      </c>
      <c r="F5" s="131">
        <v>1.7604166666666667</v>
      </c>
      <c r="G5" s="132"/>
      <c r="H5" s="61">
        <v>0.036585648148148145</v>
      </c>
      <c r="I5" s="105">
        <v>2.0993055555555555</v>
      </c>
      <c r="J5" s="133">
        <f>SUM(2-E5/$E$3)*100</f>
        <v>95.45923632610939</v>
      </c>
      <c r="K5" s="134">
        <f>SUM(2-F5/$F$3)*100</f>
        <v>94.63840399002494</v>
      </c>
      <c r="L5" s="134">
        <v>0</v>
      </c>
      <c r="M5" s="125">
        <f>SUM(2-H5/$H$3)*100</f>
        <v>78.37629857637556</v>
      </c>
      <c r="N5" s="125">
        <f>SUM(2-I5/$I$3)*100</f>
        <v>89.46983546617918</v>
      </c>
      <c r="O5" s="103">
        <f t="shared" si="0"/>
        <v>357.9437743586891</v>
      </c>
      <c r="P5" s="135"/>
      <c r="Q5" s="127">
        <v>78.38</v>
      </c>
      <c r="R5" s="57">
        <f t="shared" si="1"/>
        <v>78.38</v>
      </c>
      <c r="S5" s="15">
        <f t="shared" si="2"/>
        <v>279.5637743586891</v>
      </c>
      <c r="T5" s="11"/>
    </row>
    <row r="6" spans="1:20" ht="15">
      <c r="A6" s="106"/>
      <c r="B6" s="99">
        <v>3</v>
      </c>
      <c r="C6" s="107" t="s">
        <v>89</v>
      </c>
      <c r="D6" s="108" t="s">
        <v>90</v>
      </c>
      <c r="E6" s="136"/>
      <c r="F6" s="137"/>
      <c r="G6" s="109">
        <v>0.08659722222222221</v>
      </c>
      <c r="H6" s="110">
        <v>0.030300925925925926</v>
      </c>
      <c r="I6" s="111">
        <v>1.8993055555555556</v>
      </c>
      <c r="J6" s="138">
        <v>0</v>
      </c>
      <c r="K6" s="134">
        <v>0</v>
      </c>
      <c r="L6" s="134">
        <f>SUM(2-G6/$G$3)*100</f>
        <v>75.65231843111187</v>
      </c>
      <c r="M6" s="125">
        <f>SUM(2-H6/$H$3)*100</f>
        <v>99.26894959599848</v>
      </c>
      <c r="N6" s="125">
        <f>SUM(2-I6/$I$3)*100</f>
        <v>100</v>
      </c>
      <c r="O6" s="103">
        <f t="shared" si="0"/>
        <v>274.92126802711033</v>
      </c>
      <c r="P6" s="135"/>
      <c r="Q6" s="127"/>
      <c r="R6" s="57">
        <f t="shared" si="1"/>
        <v>0</v>
      </c>
      <c r="S6" s="15">
        <f t="shared" si="2"/>
        <v>274.92126802711033</v>
      </c>
      <c r="T6" s="11"/>
    </row>
    <row r="7" spans="1:19" ht="15">
      <c r="A7" s="86"/>
      <c r="B7" s="104">
        <v>4</v>
      </c>
      <c r="C7" s="128" t="s">
        <v>3</v>
      </c>
      <c r="D7" s="129" t="s">
        <v>4</v>
      </c>
      <c r="E7" s="130">
        <v>1.5256944444444445</v>
      </c>
      <c r="F7" s="131">
        <v>1.8805555555555555</v>
      </c>
      <c r="G7" s="109">
        <v>0.07563657407407408</v>
      </c>
      <c r="H7" s="110"/>
      <c r="I7" s="112"/>
      <c r="J7" s="133">
        <f aca="true" t="shared" si="3" ref="J7:J20">SUM(2-E7/$E$3)*100</f>
        <v>86.63570691434468</v>
      </c>
      <c r="K7" s="134">
        <f aca="true" t="shared" si="4" ref="K7:K18">SUM(2-F7/$F$3)*100</f>
        <v>87.44804655029095</v>
      </c>
      <c r="L7" s="134">
        <f>SUM(2-G7/$G$3)*100</f>
        <v>91.39105866710986</v>
      </c>
      <c r="M7" s="125">
        <v>0</v>
      </c>
      <c r="N7" s="125">
        <v>0</v>
      </c>
      <c r="O7" s="103">
        <f t="shared" si="0"/>
        <v>265.47481213174547</v>
      </c>
      <c r="P7" s="135"/>
      <c r="Q7" s="127"/>
      <c r="R7" s="57">
        <f t="shared" si="1"/>
        <v>0</v>
      </c>
      <c r="S7" s="15">
        <f t="shared" si="2"/>
        <v>265.47481213174547</v>
      </c>
    </row>
    <row r="8" spans="1:25" ht="15">
      <c r="A8" s="86"/>
      <c r="B8" s="99">
        <v>5</v>
      </c>
      <c r="C8" s="84" t="s">
        <v>5</v>
      </c>
      <c r="D8" s="139" t="s">
        <v>2</v>
      </c>
      <c r="E8" s="140">
        <v>1.5604166666666668</v>
      </c>
      <c r="F8" s="141">
        <v>2.0347222222222223</v>
      </c>
      <c r="G8" s="109">
        <v>0.0790162037037037</v>
      </c>
      <c r="H8" s="61">
        <v>0.04207175925925926</v>
      </c>
      <c r="I8" s="142" t="s">
        <v>94</v>
      </c>
      <c r="J8" s="138">
        <f t="shared" si="3"/>
        <v>84.05572755417954</v>
      </c>
      <c r="K8" s="134">
        <f t="shared" si="4"/>
        <v>78.22111388196176</v>
      </c>
      <c r="L8" s="134">
        <f>SUM(2-G8/$G$3)*100</f>
        <v>86.53814193119496</v>
      </c>
      <c r="M8" s="125">
        <f>SUM(2-H8/$H$3)*100</f>
        <v>60.13851481338976</v>
      </c>
      <c r="N8" s="125">
        <v>0</v>
      </c>
      <c r="O8" s="103">
        <f t="shared" si="0"/>
        <v>308.953498180726</v>
      </c>
      <c r="P8" s="135">
        <v>60.14</v>
      </c>
      <c r="Q8" s="127">
        <v>0</v>
      </c>
      <c r="R8" s="57">
        <f t="shared" si="1"/>
        <v>60.14</v>
      </c>
      <c r="S8" s="15">
        <f t="shared" si="2"/>
        <v>248.81349818072601</v>
      </c>
      <c r="T8" s="11"/>
      <c r="X8" s="5"/>
      <c r="Y8" s="6"/>
    </row>
    <row r="9" spans="1:24" ht="15">
      <c r="A9" s="106"/>
      <c r="B9" s="104">
        <v>6</v>
      </c>
      <c r="C9" s="84" t="s">
        <v>6</v>
      </c>
      <c r="D9" s="139" t="s">
        <v>2</v>
      </c>
      <c r="E9" s="140">
        <v>1.5833333333333333</v>
      </c>
      <c r="F9" s="141">
        <v>2.0631944444444446</v>
      </c>
      <c r="G9" s="109">
        <v>0.08268518518518518</v>
      </c>
      <c r="H9" s="113">
        <v>0.04776620370370371</v>
      </c>
      <c r="I9" s="102">
        <v>0.043680555555555556</v>
      </c>
      <c r="J9" s="138">
        <f t="shared" si="3"/>
        <v>82.35294117647058</v>
      </c>
      <c r="K9" s="134">
        <f t="shared" si="4"/>
        <v>76.51704073150457</v>
      </c>
      <c r="L9" s="134">
        <f>SUM(2-G9/$G$3)*100</f>
        <v>81.269735748712</v>
      </c>
      <c r="M9" s="125">
        <f>SUM(2-H9/$H$3)*100</f>
        <v>41.20815698345517</v>
      </c>
      <c r="N9" s="125">
        <f>SUM(2-I9/$I$30)*100</f>
        <v>62.01096892138942</v>
      </c>
      <c r="O9" s="103">
        <f t="shared" si="0"/>
        <v>343.3588435615317</v>
      </c>
      <c r="P9" s="135">
        <v>41.21</v>
      </c>
      <c r="Q9" s="127">
        <v>62.01</v>
      </c>
      <c r="R9" s="57">
        <f t="shared" si="1"/>
        <v>103.22</v>
      </c>
      <c r="S9" s="15">
        <f t="shared" si="2"/>
        <v>240.13884356153173</v>
      </c>
      <c r="X9" s="5"/>
    </row>
    <row r="10" spans="1:24" ht="15">
      <c r="A10" s="106" t="s">
        <v>86</v>
      </c>
      <c r="B10" s="99">
        <v>7</v>
      </c>
      <c r="C10" s="84" t="s">
        <v>16</v>
      </c>
      <c r="D10" s="139" t="s">
        <v>17</v>
      </c>
      <c r="E10" s="140">
        <v>1.5861111111111112</v>
      </c>
      <c r="F10" s="141">
        <v>2.270138888888889</v>
      </c>
      <c r="G10" s="143"/>
      <c r="H10" s="141">
        <v>0.03650462962962963</v>
      </c>
      <c r="I10" s="142"/>
      <c r="J10" s="138">
        <f t="shared" si="3"/>
        <v>82.14654282765737</v>
      </c>
      <c r="K10" s="134">
        <f t="shared" si="4"/>
        <v>64.1313383208645</v>
      </c>
      <c r="L10" s="134">
        <v>0</v>
      </c>
      <c r="M10" s="125">
        <f>SUM(2-H10/$H$3)*100</f>
        <v>78.64563293574453</v>
      </c>
      <c r="N10" s="125">
        <v>0</v>
      </c>
      <c r="O10" s="103">
        <f t="shared" si="0"/>
        <v>224.9235140842664</v>
      </c>
      <c r="P10" s="135"/>
      <c r="Q10" s="127"/>
      <c r="R10" s="57">
        <f t="shared" si="1"/>
        <v>0</v>
      </c>
      <c r="S10" s="15">
        <f t="shared" si="2"/>
        <v>224.9235140842664</v>
      </c>
      <c r="T10" s="11"/>
      <c r="X10" s="5"/>
    </row>
    <row r="11" spans="1:24" ht="15">
      <c r="A11" s="106"/>
      <c r="B11" s="104">
        <v>8</v>
      </c>
      <c r="C11" s="84" t="s">
        <v>9</v>
      </c>
      <c r="D11" s="139" t="s">
        <v>10</v>
      </c>
      <c r="E11" s="140">
        <v>1.65625</v>
      </c>
      <c r="F11" s="141">
        <v>2.05625</v>
      </c>
      <c r="G11" s="141">
        <v>0.09996527777777779</v>
      </c>
      <c r="H11" s="61">
        <v>0.046724537037037044</v>
      </c>
      <c r="I11" s="105">
        <v>2.4743055555555555</v>
      </c>
      <c r="J11" s="138">
        <f t="shared" si="3"/>
        <v>76.93498452012383</v>
      </c>
      <c r="K11" s="134">
        <f t="shared" si="4"/>
        <v>76.93266832917706</v>
      </c>
      <c r="L11" s="134">
        <f>SUM(2-G11/$G$3)*100</f>
        <v>56.45670599966759</v>
      </c>
      <c r="M11" s="125">
        <f>SUM(2-H11/$H$3)*100</f>
        <v>44.67102731819929</v>
      </c>
      <c r="N11" s="125">
        <f>SUM(2-I11/$I$3)*100</f>
        <v>69.7257769652651</v>
      </c>
      <c r="O11" s="103">
        <f t="shared" si="0"/>
        <v>324.7211631324329</v>
      </c>
      <c r="P11" s="135">
        <v>56.46</v>
      </c>
      <c r="Q11" s="127">
        <v>44.67</v>
      </c>
      <c r="R11" s="57">
        <f t="shared" si="1"/>
        <v>101.13</v>
      </c>
      <c r="S11" s="15">
        <f t="shared" si="2"/>
        <v>223.59116313243288</v>
      </c>
      <c r="T11" s="13"/>
      <c r="X11" s="5"/>
    </row>
    <row r="12" spans="1:24" ht="15">
      <c r="A12" s="106"/>
      <c r="B12" s="99">
        <v>9</v>
      </c>
      <c r="C12" s="84" t="s">
        <v>7</v>
      </c>
      <c r="D12" s="139" t="s">
        <v>8</v>
      </c>
      <c r="E12" s="140">
        <v>1.6458333333333333</v>
      </c>
      <c r="F12" s="141">
        <v>2.05625</v>
      </c>
      <c r="G12" s="141">
        <v>0.09420138888888889</v>
      </c>
      <c r="H12" s="141"/>
      <c r="I12" s="144"/>
      <c r="J12" s="138">
        <f t="shared" si="3"/>
        <v>77.70897832817336</v>
      </c>
      <c r="K12" s="134">
        <f t="shared" si="4"/>
        <v>76.93266832917706</v>
      </c>
      <c r="L12" s="134">
        <f>SUM(2-G12/$G$3)*100</f>
        <v>64.7332557753033</v>
      </c>
      <c r="M12" s="125">
        <v>0</v>
      </c>
      <c r="N12" s="125">
        <v>0</v>
      </c>
      <c r="O12" s="103">
        <f t="shared" si="0"/>
        <v>219.3749024326537</v>
      </c>
      <c r="P12" s="135"/>
      <c r="Q12" s="127"/>
      <c r="R12" s="57">
        <f t="shared" si="1"/>
        <v>0</v>
      </c>
      <c r="S12" s="15">
        <f t="shared" si="2"/>
        <v>219.3749024326537</v>
      </c>
      <c r="X12" s="5"/>
    </row>
    <row r="13" spans="1:24" ht="15">
      <c r="A13" s="106" t="s">
        <v>86</v>
      </c>
      <c r="B13" s="104">
        <v>10</v>
      </c>
      <c r="C13" s="84" t="s">
        <v>11</v>
      </c>
      <c r="D13" s="139" t="s">
        <v>12</v>
      </c>
      <c r="E13" s="140">
        <v>1.676388888888889</v>
      </c>
      <c r="F13" s="141">
        <v>2.120138888888889</v>
      </c>
      <c r="G13" s="143"/>
      <c r="H13" s="61">
        <v>0.04230324074074074</v>
      </c>
      <c r="I13" s="102">
        <v>2.4923611111111112</v>
      </c>
      <c r="J13" s="138">
        <f t="shared" si="3"/>
        <v>75.43859649122805</v>
      </c>
      <c r="K13" s="134">
        <f t="shared" si="4"/>
        <v>73.10889443059018</v>
      </c>
      <c r="L13" s="134">
        <v>0</v>
      </c>
      <c r="M13" s="125">
        <f>SUM(2-H13/$H$3)*100</f>
        <v>59.368988072335526</v>
      </c>
      <c r="N13" s="125">
        <f>SUM(2-I13/$I$3)*100</f>
        <v>68.77513711151737</v>
      </c>
      <c r="O13" s="103">
        <f t="shared" si="0"/>
        <v>276.69161610567113</v>
      </c>
      <c r="P13" s="135"/>
      <c r="Q13" s="127">
        <v>59.37</v>
      </c>
      <c r="R13" s="57">
        <f t="shared" si="1"/>
        <v>59.37</v>
      </c>
      <c r="S13" s="15">
        <f t="shared" si="2"/>
        <v>217.32161610567113</v>
      </c>
      <c r="X13" s="5"/>
    </row>
    <row r="14" spans="1:20" ht="15">
      <c r="A14" s="106"/>
      <c r="B14" s="99">
        <v>11</v>
      </c>
      <c r="C14" s="84" t="s">
        <v>18</v>
      </c>
      <c r="D14" s="139" t="s">
        <v>19</v>
      </c>
      <c r="E14" s="140">
        <v>1.9444444444444444</v>
      </c>
      <c r="F14" s="141">
        <v>2.069444444444444</v>
      </c>
      <c r="G14" s="109">
        <v>0.0868287037037037</v>
      </c>
      <c r="H14" s="110"/>
      <c r="I14" s="114"/>
      <c r="J14" s="138">
        <f t="shared" si="3"/>
        <v>55.521155830753344</v>
      </c>
      <c r="K14" s="134">
        <f t="shared" si="4"/>
        <v>76.14297589359936</v>
      </c>
      <c r="L14" s="134">
        <f>SUM(2-G14/$G$3)*100</f>
        <v>75.31992687385743</v>
      </c>
      <c r="M14" s="125">
        <v>0</v>
      </c>
      <c r="N14" s="125">
        <v>0</v>
      </c>
      <c r="O14" s="103">
        <f t="shared" si="0"/>
        <v>206.98405859821014</v>
      </c>
      <c r="P14" s="135"/>
      <c r="Q14" s="127"/>
      <c r="R14" s="57">
        <f t="shared" si="1"/>
        <v>0</v>
      </c>
      <c r="S14" s="15">
        <f t="shared" si="2"/>
        <v>206.98405859821014</v>
      </c>
      <c r="T14" s="12"/>
    </row>
    <row r="15" spans="1:20" ht="15">
      <c r="A15" s="86"/>
      <c r="B15" s="104">
        <v>12</v>
      </c>
      <c r="C15" s="84" t="s">
        <v>20</v>
      </c>
      <c r="D15" s="139" t="s">
        <v>19</v>
      </c>
      <c r="E15" s="140">
        <v>1.8305555555555555</v>
      </c>
      <c r="F15" s="141">
        <v>2.2784722222222222</v>
      </c>
      <c r="G15" s="115">
        <v>0.08815972222222222</v>
      </c>
      <c r="H15" s="116"/>
      <c r="I15" s="117"/>
      <c r="J15" s="138">
        <f t="shared" si="3"/>
        <v>63.983488132094934</v>
      </c>
      <c r="K15" s="134">
        <f t="shared" si="4"/>
        <v>63.632585203657534</v>
      </c>
      <c r="L15" s="134">
        <f>SUM(2-G15/$G$3)*100</f>
        <v>73.40867541964435</v>
      </c>
      <c r="M15" s="125">
        <v>0</v>
      </c>
      <c r="N15" s="125">
        <v>0</v>
      </c>
      <c r="O15" s="103">
        <f t="shared" si="0"/>
        <v>201.02474875539684</v>
      </c>
      <c r="P15" s="135"/>
      <c r="Q15" s="127"/>
      <c r="R15" s="57">
        <f t="shared" si="1"/>
        <v>0</v>
      </c>
      <c r="S15" s="15">
        <f t="shared" si="2"/>
        <v>201.02474875539684</v>
      </c>
      <c r="T15" s="12"/>
    </row>
    <row r="16" spans="1:19" ht="15">
      <c r="A16" s="106" t="s">
        <v>86</v>
      </c>
      <c r="B16" s="99">
        <v>13</v>
      </c>
      <c r="C16" s="84" t="s">
        <v>21</v>
      </c>
      <c r="D16" s="139" t="s">
        <v>22</v>
      </c>
      <c r="E16" s="140">
        <v>2.020138888888889</v>
      </c>
      <c r="F16" s="141">
        <v>2.1645833333333333</v>
      </c>
      <c r="G16" s="143"/>
      <c r="H16" s="61">
        <v>0.043541666666666666</v>
      </c>
      <c r="I16" s="105">
        <v>0.07251157407407406</v>
      </c>
      <c r="J16" s="138">
        <f t="shared" si="3"/>
        <v>49.89680082559338</v>
      </c>
      <c r="K16" s="134">
        <f t="shared" si="4"/>
        <v>70.4488778054863</v>
      </c>
      <c r="L16" s="134">
        <v>0</v>
      </c>
      <c r="M16" s="125">
        <f>SUM(2-H16/$H$3)*100</f>
        <v>55.25202000769529</v>
      </c>
      <c r="N16" s="125">
        <v>0</v>
      </c>
      <c r="O16" s="103">
        <f t="shared" si="0"/>
        <v>175.597698638775</v>
      </c>
      <c r="P16" s="135"/>
      <c r="Q16" s="127">
        <v>0</v>
      </c>
      <c r="R16" s="57">
        <f t="shared" si="1"/>
        <v>0</v>
      </c>
      <c r="S16" s="15">
        <f t="shared" si="2"/>
        <v>175.597698638775</v>
      </c>
    </row>
    <row r="17" spans="1:23" ht="15">
      <c r="A17" s="86"/>
      <c r="B17" s="104">
        <v>14</v>
      </c>
      <c r="C17" s="84" t="s">
        <v>13</v>
      </c>
      <c r="D17" s="139" t="s">
        <v>14</v>
      </c>
      <c r="E17" s="140">
        <v>1.6631944444444444</v>
      </c>
      <c r="F17" s="141">
        <v>2.1680555555555556</v>
      </c>
      <c r="G17" s="143"/>
      <c r="H17" s="141"/>
      <c r="I17" s="144"/>
      <c r="J17" s="138">
        <f t="shared" si="3"/>
        <v>76.4189886480908</v>
      </c>
      <c r="K17" s="134">
        <f t="shared" si="4"/>
        <v>70.24106400665005</v>
      </c>
      <c r="L17" s="134"/>
      <c r="M17" s="125"/>
      <c r="N17" s="125"/>
      <c r="O17" s="103">
        <f t="shared" si="0"/>
        <v>146.66005265474087</v>
      </c>
      <c r="P17" s="135"/>
      <c r="Q17" s="127"/>
      <c r="R17" s="57">
        <f t="shared" si="1"/>
        <v>0</v>
      </c>
      <c r="S17" s="15">
        <f t="shared" si="2"/>
        <v>146.66005265474087</v>
      </c>
      <c r="T17" s="2"/>
      <c r="U17" s="3"/>
      <c r="V17" s="1"/>
      <c r="W17" s="1"/>
    </row>
    <row r="18" spans="1:23" ht="15">
      <c r="A18" s="106" t="s">
        <v>85</v>
      </c>
      <c r="B18" s="99">
        <v>15</v>
      </c>
      <c r="C18" s="84" t="s">
        <v>15</v>
      </c>
      <c r="D18" s="139" t="s">
        <v>8</v>
      </c>
      <c r="E18" s="140">
        <v>1.8402777777777777</v>
      </c>
      <c r="F18" s="141">
        <v>1.9944444444444445</v>
      </c>
      <c r="G18" s="143"/>
      <c r="H18" s="141"/>
      <c r="I18" s="142"/>
      <c r="J18" s="138">
        <f t="shared" si="3"/>
        <v>63.2610939112487</v>
      </c>
      <c r="K18" s="134">
        <f t="shared" si="4"/>
        <v>80.63175394846218</v>
      </c>
      <c r="L18" s="134"/>
      <c r="M18" s="125"/>
      <c r="N18" s="125"/>
      <c r="O18" s="103">
        <f t="shared" si="0"/>
        <v>143.89284785971088</v>
      </c>
      <c r="P18" s="135"/>
      <c r="Q18" s="127"/>
      <c r="R18" s="57">
        <f t="shared" si="1"/>
        <v>0</v>
      </c>
      <c r="S18" s="15">
        <f t="shared" si="2"/>
        <v>143.89284785971088</v>
      </c>
      <c r="T18" s="2"/>
      <c r="U18" s="3"/>
      <c r="V18" s="1"/>
      <c r="W18" s="1"/>
    </row>
    <row r="19" spans="1:23" ht="15">
      <c r="A19" s="106"/>
      <c r="B19" s="104">
        <v>16</v>
      </c>
      <c r="C19" s="84" t="s">
        <v>27</v>
      </c>
      <c r="D19" s="139" t="s">
        <v>2</v>
      </c>
      <c r="E19" s="140">
        <v>2.2513888888888887</v>
      </c>
      <c r="F19" s="145">
        <v>0.043356481481481475</v>
      </c>
      <c r="G19" s="141">
        <v>0.11157407407407406</v>
      </c>
      <c r="H19" s="141"/>
      <c r="I19" s="142"/>
      <c r="J19" s="138">
        <f t="shared" si="3"/>
        <v>32.714138286893714</v>
      </c>
      <c r="K19" s="134">
        <f>SUM(2-F19/$F$30)*100</f>
        <v>44.30590191188697</v>
      </c>
      <c r="L19" s="134">
        <f>SUM(2-G19/$G$3)*100</f>
        <v>39.78726940335717</v>
      </c>
      <c r="M19" s="125"/>
      <c r="N19" s="125"/>
      <c r="O19" s="103">
        <f t="shared" si="0"/>
        <v>116.80730960213786</v>
      </c>
      <c r="P19" s="135"/>
      <c r="Q19" s="127"/>
      <c r="R19" s="57">
        <f t="shared" si="1"/>
        <v>0</v>
      </c>
      <c r="S19" s="15">
        <f t="shared" si="2"/>
        <v>116.80730960213786</v>
      </c>
      <c r="T19" s="2"/>
      <c r="U19" s="3"/>
      <c r="V19" s="1"/>
      <c r="W19" s="1"/>
    </row>
    <row r="20" spans="1:23" ht="15">
      <c r="A20" s="106"/>
      <c r="B20" s="99">
        <v>17</v>
      </c>
      <c r="C20" s="84" t="s">
        <v>23</v>
      </c>
      <c r="D20" s="139" t="s">
        <v>24</v>
      </c>
      <c r="E20" s="140">
        <v>1.9763888888888888</v>
      </c>
      <c r="F20" s="141">
        <v>2.475</v>
      </c>
      <c r="G20" s="143"/>
      <c r="H20" s="141"/>
      <c r="I20" s="142"/>
      <c r="J20" s="138">
        <f t="shared" si="3"/>
        <v>53.14757481940144</v>
      </c>
      <c r="K20" s="134">
        <f>SUM(2-F20/$F$3)*100</f>
        <v>51.87032418952617</v>
      </c>
      <c r="L20" s="134"/>
      <c r="M20" s="125"/>
      <c r="N20" s="125"/>
      <c r="O20" s="103">
        <f t="shared" si="0"/>
        <v>105.01789900892761</v>
      </c>
      <c r="P20" s="135"/>
      <c r="Q20" s="127"/>
      <c r="R20" s="57">
        <f t="shared" si="1"/>
        <v>0</v>
      </c>
      <c r="S20" s="15">
        <f t="shared" si="2"/>
        <v>105.01789900892761</v>
      </c>
      <c r="T20" s="2"/>
      <c r="U20" s="3"/>
      <c r="V20" s="1"/>
      <c r="W20" s="1"/>
    </row>
    <row r="21" spans="1:23" ht="15">
      <c r="A21" s="106"/>
      <c r="B21" s="104">
        <v>18</v>
      </c>
      <c r="C21" s="107" t="s">
        <v>87</v>
      </c>
      <c r="D21" s="108" t="s">
        <v>88</v>
      </c>
      <c r="E21" s="136"/>
      <c r="F21" s="137"/>
      <c r="G21" s="109">
        <v>0.07465277777777778</v>
      </c>
      <c r="H21" s="110"/>
      <c r="I21" s="114"/>
      <c r="J21" s="146"/>
      <c r="K21" s="134"/>
      <c r="L21" s="134">
        <f>SUM(2-G21/$G$3)*100</f>
        <v>92.80372278544124</v>
      </c>
      <c r="M21" s="125"/>
      <c r="N21" s="125"/>
      <c r="O21" s="103">
        <f t="shared" si="0"/>
        <v>92.80372278544124</v>
      </c>
      <c r="P21" s="135"/>
      <c r="Q21" s="127"/>
      <c r="R21" s="57">
        <f t="shared" si="1"/>
        <v>0</v>
      </c>
      <c r="S21" s="15">
        <f t="shared" si="2"/>
        <v>92.80372278544124</v>
      </c>
      <c r="T21" s="2"/>
      <c r="U21" s="3"/>
      <c r="V21" s="1"/>
      <c r="W21" s="1"/>
    </row>
    <row r="22" spans="1:23" ht="15">
      <c r="A22" s="86"/>
      <c r="B22" s="99">
        <v>19</v>
      </c>
      <c r="C22" s="84" t="s">
        <v>25</v>
      </c>
      <c r="D22" s="139" t="s">
        <v>26</v>
      </c>
      <c r="E22" s="140">
        <v>2.201388888888889</v>
      </c>
      <c r="F22" s="145">
        <v>0.04178240740740741</v>
      </c>
      <c r="G22" s="143"/>
      <c r="H22" s="141"/>
      <c r="I22" s="144"/>
      <c r="J22" s="138">
        <f>SUM(2-E22/$E$3)*100</f>
        <v>36.42930856553146</v>
      </c>
      <c r="K22" s="134">
        <f>SUM(2-F22/$F$30)*100</f>
        <v>49.95843724023275</v>
      </c>
      <c r="L22" s="134"/>
      <c r="M22" s="125"/>
      <c r="N22" s="125"/>
      <c r="O22" s="103">
        <f t="shared" si="0"/>
        <v>86.38774580576421</v>
      </c>
      <c r="P22" s="135"/>
      <c r="Q22" s="127"/>
      <c r="R22" s="57">
        <f t="shared" si="1"/>
        <v>0</v>
      </c>
      <c r="S22" s="15">
        <f t="shared" si="2"/>
        <v>86.38774580576421</v>
      </c>
      <c r="T22" s="1"/>
      <c r="U22" s="1"/>
      <c r="V22" s="1"/>
      <c r="W22" s="1"/>
    </row>
    <row r="23" spans="1:23" ht="15">
      <c r="A23" s="106" t="s">
        <v>85</v>
      </c>
      <c r="B23" s="104">
        <v>20</v>
      </c>
      <c r="C23" s="84" t="s">
        <v>28</v>
      </c>
      <c r="D23" s="139" t="s">
        <v>29</v>
      </c>
      <c r="E23" s="140">
        <v>2.0722222222222224</v>
      </c>
      <c r="F23" s="145">
        <v>0.04850694444444444</v>
      </c>
      <c r="G23" s="143"/>
      <c r="H23" s="141"/>
      <c r="I23" s="142"/>
      <c r="J23" s="138">
        <f>SUM(2-E23/$E$3)*100</f>
        <v>46.02683178534568</v>
      </c>
      <c r="K23" s="134">
        <f>SUM(2-F23/$F$30)*100</f>
        <v>25.810473815461354</v>
      </c>
      <c r="L23" s="134"/>
      <c r="M23" s="125"/>
      <c r="N23" s="127"/>
      <c r="O23" s="103">
        <f t="shared" si="0"/>
        <v>71.83730560080703</v>
      </c>
      <c r="P23" s="135"/>
      <c r="Q23" s="127"/>
      <c r="R23" s="57">
        <f t="shared" si="1"/>
        <v>0</v>
      </c>
      <c r="S23" s="15">
        <f t="shared" si="2"/>
        <v>71.83730560080703</v>
      </c>
      <c r="T23" s="1"/>
      <c r="U23" s="1"/>
      <c r="V23" s="1"/>
      <c r="W23" s="1"/>
    </row>
    <row r="24" spans="1:19" ht="15">
      <c r="A24" s="86"/>
      <c r="B24" s="99">
        <v>21</v>
      </c>
      <c r="C24" s="84" t="s">
        <v>33</v>
      </c>
      <c r="D24" s="139" t="s">
        <v>99</v>
      </c>
      <c r="E24" s="147"/>
      <c r="F24" s="141">
        <v>2.1861111111111113</v>
      </c>
      <c r="G24" s="141" t="s">
        <v>97</v>
      </c>
      <c r="H24" s="141"/>
      <c r="I24" s="142"/>
      <c r="J24" s="138">
        <v>0</v>
      </c>
      <c r="K24" s="134">
        <f>SUM(2-F24/$F$3)*100</f>
        <v>69.16043225270157</v>
      </c>
      <c r="L24" s="134">
        <v>0</v>
      </c>
      <c r="M24" s="125"/>
      <c r="N24" s="127"/>
      <c r="O24" s="103">
        <f t="shared" si="0"/>
        <v>69.16043225270157</v>
      </c>
      <c r="P24" s="135"/>
      <c r="Q24" s="127"/>
      <c r="R24" s="57">
        <f t="shared" si="1"/>
        <v>0</v>
      </c>
      <c r="S24" s="15">
        <f t="shared" si="2"/>
        <v>69.16043225270157</v>
      </c>
    </row>
    <row r="25" spans="1:19" ht="15">
      <c r="A25" s="106"/>
      <c r="B25" s="104">
        <v>22</v>
      </c>
      <c r="C25" s="84" t="s">
        <v>34</v>
      </c>
      <c r="D25" s="139" t="s">
        <v>35</v>
      </c>
      <c r="E25" s="140">
        <v>1.84375</v>
      </c>
      <c r="F25" s="143"/>
      <c r="G25" s="143"/>
      <c r="H25" s="141"/>
      <c r="I25" s="142"/>
      <c r="J25" s="138">
        <f>SUM(2-E25/$E$3)*100</f>
        <v>63.00309597523219</v>
      </c>
      <c r="K25" s="134">
        <v>0</v>
      </c>
      <c r="L25" s="134"/>
      <c r="M25" s="125"/>
      <c r="N25" s="127"/>
      <c r="O25" s="103">
        <f t="shared" si="0"/>
        <v>63.00309597523219</v>
      </c>
      <c r="P25" s="135"/>
      <c r="Q25" s="127"/>
      <c r="R25" s="57">
        <f t="shared" si="1"/>
        <v>0</v>
      </c>
      <c r="S25" s="15">
        <f t="shared" si="2"/>
        <v>63.00309597523219</v>
      </c>
    </row>
    <row r="26" spans="1:19" ht="15">
      <c r="A26" s="106" t="s">
        <v>86</v>
      </c>
      <c r="B26" s="99">
        <v>23</v>
      </c>
      <c r="C26" s="84" t="s">
        <v>30</v>
      </c>
      <c r="D26" s="139" t="s">
        <v>19</v>
      </c>
      <c r="E26" s="148">
        <v>0.04489583333333333</v>
      </c>
      <c r="F26" s="145">
        <v>0.04770833333333333</v>
      </c>
      <c r="G26" s="143"/>
      <c r="H26" s="141"/>
      <c r="I26" s="142"/>
      <c r="J26" s="138">
        <f>SUM(2-E26/$E$30)*100</f>
        <v>-0.1547987616099089</v>
      </c>
      <c r="K26" s="134">
        <f>SUM(2-F26/$F$30)*100</f>
        <v>28.6783042394015</v>
      </c>
      <c r="L26" s="134"/>
      <c r="M26" s="125"/>
      <c r="N26" s="127"/>
      <c r="O26" s="103">
        <f t="shared" si="0"/>
        <v>28.523505477791588</v>
      </c>
      <c r="P26" s="135"/>
      <c r="Q26" s="127"/>
      <c r="R26" s="57">
        <f t="shared" si="1"/>
        <v>0</v>
      </c>
      <c r="S26" s="15">
        <f t="shared" si="2"/>
        <v>28.523505477791588</v>
      </c>
    </row>
    <row r="27" spans="1:19" ht="15">
      <c r="A27" s="106"/>
      <c r="B27" s="104">
        <v>24</v>
      </c>
      <c r="C27" s="84" t="s">
        <v>31</v>
      </c>
      <c r="D27" s="139" t="s">
        <v>32</v>
      </c>
      <c r="E27" s="148">
        <v>0.06177083333333333</v>
      </c>
      <c r="F27" s="145">
        <v>0.06505787037037036</v>
      </c>
      <c r="G27" s="143"/>
      <c r="H27" s="141"/>
      <c r="I27" s="142"/>
      <c r="J27" s="138">
        <v>0</v>
      </c>
      <c r="K27" s="134">
        <v>0</v>
      </c>
      <c r="L27" s="134"/>
      <c r="M27" s="125"/>
      <c r="N27" s="127"/>
      <c r="O27" s="103">
        <f t="shared" si="0"/>
        <v>0</v>
      </c>
      <c r="P27" s="135"/>
      <c r="Q27" s="127"/>
      <c r="R27" s="57">
        <f t="shared" si="1"/>
        <v>0</v>
      </c>
      <c r="S27" s="15">
        <f t="shared" si="2"/>
        <v>0</v>
      </c>
    </row>
    <row r="28" spans="1:19" ht="15">
      <c r="A28" s="106"/>
      <c r="B28" s="99">
        <v>25</v>
      </c>
      <c r="C28" s="84" t="s">
        <v>95</v>
      </c>
      <c r="D28" s="139" t="s">
        <v>96</v>
      </c>
      <c r="E28" s="136"/>
      <c r="F28" s="137"/>
      <c r="G28" s="141" t="s">
        <v>97</v>
      </c>
      <c r="H28" s="141"/>
      <c r="I28" s="142"/>
      <c r="J28" s="146"/>
      <c r="K28" s="134"/>
      <c r="L28" s="134">
        <v>0</v>
      </c>
      <c r="M28" s="125"/>
      <c r="N28" s="127"/>
      <c r="O28" s="103">
        <f t="shared" si="0"/>
        <v>0</v>
      </c>
      <c r="P28" s="135"/>
      <c r="Q28" s="127"/>
      <c r="R28" s="57">
        <f t="shared" si="1"/>
        <v>0</v>
      </c>
      <c r="S28" s="15">
        <f t="shared" si="2"/>
        <v>0</v>
      </c>
    </row>
    <row r="29" spans="1:19" ht="15">
      <c r="A29" s="106"/>
      <c r="B29" s="104">
        <v>26</v>
      </c>
      <c r="C29" s="84" t="s">
        <v>92</v>
      </c>
      <c r="D29" s="139" t="s">
        <v>93</v>
      </c>
      <c r="E29" s="136"/>
      <c r="F29" s="137"/>
      <c r="G29" s="141" t="s">
        <v>94</v>
      </c>
      <c r="H29" s="141"/>
      <c r="I29" s="142"/>
      <c r="J29" s="146"/>
      <c r="K29" s="134"/>
      <c r="L29" s="134">
        <v>0</v>
      </c>
      <c r="M29" s="125"/>
      <c r="N29" s="127"/>
      <c r="O29" s="103">
        <f t="shared" si="0"/>
        <v>0</v>
      </c>
      <c r="P29" s="135"/>
      <c r="Q29" s="127"/>
      <c r="R29" s="57">
        <f t="shared" si="1"/>
        <v>0</v>
      </c>
      <c r="S29" s="15">
        <f t="shared" si="2"/>
        <v>0</v>
      </c>
    </row>
    <row r="30" spans="1:19" ht="15.75" thickBot="1">
      <c r="A30" s="86"/>
      <c r="B30" s="149"/>
      <c r="C30" s="26"/>
      <c r="D30" s="67"/>
      <c r="E30" s="254">
        <v>0.022430555555555554</v>
      </c>
      <c r="F30" s="38">
        <v>0.02784722222222222</v>
      </c>
      <c r="G30" s="255">
        <v>0.0696412037037037</v>
      </c>
      <c r="H30" s="256">
        <v>0.03008101851851852</v>
      </c>
      <c r="I30" s="65">
        <v>0.031655092592592596</v>
      </c>
      <c r="J30" s="66"/>
      <c r="K30" s="118"/>
      <c r="L30" s="118"/>
      <c r="M30" s="150"/>
      <c r="N30" s="151"/>
      <c r="O30" s="119"/>
      <c r="P30" s="152"/>
      <c r="Q30" s="151"/>
      <c r="R30" s="40"/>
      <c r="S30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3"/>
  <sheetViews>
    <sheetView zoomScalePageLayoutView="0" workbookViewId="0" topLeftCell="C1">
      <selection activeCell="C5" sqref="C5:C6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23.28125" style="0" customWidth="1"/>
    <col min="4" max="4" width="21.57421875" style="0" customWidth="1"/>
    <col min="5" max="5" width="10.28125" style="0" customWidth="1"/>
    <col min="6" max="6" width="9.8515625" style="0" customWidth="1"/>
    <col min="8" max="9" width="10.28125" style="0" customWidth="1"/>
    <col min="20" max="20" width="4.00390625" style="0" customWidth="1"/>
    <col min="21" max="21" width="14.140625" style="0" customWidth="1"/>
  </cols>
  <sheetData>
    <row r="2" ht="15.75" thickBot="1"/>
    <row r="3" spans="2:19" ht="15">
      <c r="B3" s="9"/>
      <c r="C3" s="32"/>
      <c r="D3" s="32"/>
      <c r="E3" s="27" t="s">
        <v>37</v>
      </c>
      <c r="F3" s="28" t="s">
        <v>37</v>
      </c>
      <c r="G3" s="29" t="s">
        <v>100</v>
      </c>
      <c r="H3" s="30" t="s">
        <v>153</v>
      </c>
      <c r="I3" s="31" t="s">
        <v>158</v>
      </c>
      <c r="J3" s="27" t="s">
        <v>102</v>
      </c>
      <c r="K3" s="28" t="s">
        <v>102</v>
      </c>
      <c r="L3" s="28" t="s">
        <v>104</v>
      </c>
      <c r="M3" s="28" t="s">
        <v>152</v>
      </c>
      <c r="N3" s="28" t="s">
        <v>152</v>
      </c>
      <c r="O3" s="32" t="s">
        <v>167</v>
      </c>
      <c r="P3" s="33" t="s">
        <v>159</v>
      </c>
      <c r="Q3" s="34"/>
      <c r="R3" s="33" t="s">
        <v>165</v>
      </c>
      <c r="S3" s="35" t="s">
        <v>36</v>
      </c>
    </row>
    <row r="4" spans="2:19" ht="15.75" thickBot="1">
      <c r="B4" s="7"/>
      <c r="C4" s="26"/>
      <c r="D4" s="26"/>
      <c r="E4" s="36">
        <v>1.3027777777777778</v>
      </c>
      <c r="F4" s="37">
        <v>1.5263888888888888</v>
      </c>
      <c r="G4" s="38">
        <v>0.07388888888888889</v>
      </c>
      <c r="H4" s="37">
        <v>1.5305555555555557</v>
      </c>
      <c r="I4" s="39">
        <v>1.6500000000000001</v>
      </c>
      <c r="J4" s="40" t="s">
        <v>111</v>
      </c>
      <c r="K4" s="41" t="s">
        <v>111</v>
      </c>
      <c r="L4" s="41" t="s">
        <v>112</v>
      </c>
      <c r="M4" s="42" t="s">
        <v>111</v>
      </c>
      <c r="N4" s="42" t="s">
        <v>111</v>
      </c>
      <c r="O4" s="43" t="s">
        <v>36</v>
      </c>
      <c r="P4" s="44"/>
      <c r="Q4" s="45"/>
      <c r="R4" s="44" t="s">
        <v>166</v>
      </c>
      <c r="S4" s="46" t="s">
        <v>163</v>
      </c>
    </row>
    <row r="5" spans="2:22" ht="15">
      <c r="B5" s="10">
        <v>1</v>
      </c>
      <c r="C5" s="82" t="s">
        <v>39</v>
      </c>
      <c r="D5" s="83" t="s">
        <v>136</v>
      </c>
      <c r="E5" s="69">
        <v>1.3451388888888889</v>
      </c>
      <c r="F5" s="70">
        <v>1.5263888888888888</v>
      </c>
      <c r="G5" s="47">
        <v>0.07388888888888889</v>
      </c>
      <c r="H5" s="48">
        <v>1.613888888888889</v>
      </c>
      <c r="I5" s="49">
        <v>1.8395833333333333</v>
      </c>
      <c r="J5" s="50">
        <f>SUM(2-E5/$E$4)*100</f>
        <v>96.74840085287846</v>
      </c>
      <c r="K5" s="51">
        <f>SUM(2-F5/$F$4)*100</f>
        <v>100</v>
      </c>
      <c r="L5" s="51">
        <f>SUM(2-G5/$G$4)*100</f>
        <v>100</v>
      </c>
      <c r="M5" s="51">
        <f>SUM(2-H5/$H$4)*100</f>
        <v>94.55535390199638</v>
      </c>
      <c r="N5" s="51">
        <f>SUM(2-I5/$I$4)*100</f>
        <v>88.51010101010101</v>
      </c>
      <c r="O5" s="52">
        <f aca="true" t="shared" si="0" ref="O5:O52">SUM(J5:N5)</f>
        <v>479.81385576497587</v>
      </c>
      <c r="P5" s="71">
        <f>SMALL((J5,K5,L5,M5,N5),1)</f>
        <v>88.51010101010101</v>
      </c>
      <c r="Q5" s="72">
        <f>SMALL((K5,L5,M5,N5,J5),2)</f>
        <v>94.55535390199638</v>
      </c>
      <c r="R5" s="53">
        <f aca="true" t="shared" si="1" ref="R5:R52">SUM(P5:Q5)</f>
        <v>183.06545491209738</v>
      </c>
      <c r="S5" s="16">
        <f aca="true" t="shared" si="2" ref="S5:S52">SUM(O5-R5)</f>
        <v>296.7484008528785</v>
      </c>
      <c r="V5" s="6"/>
    </row>
    <row r="6" spans="2:23" ht="15">
      <c r="B6" s="8">
        <v>2</v>
      </c>
      <c r="C6" s="23" t="s">
        <v>117</v>
      </c>
      <c r="D6" s="24" t="s">
        <v>91</v>
      </c>
      <c r="E6" s="73"/>
      <c r="F6" s="74"/>
      <c r="G6" s="54">
        <v>0.07693287037037037</v>
      </c>
      <c r="H6" s="55">
        <v>1.5305555555555557</v>
      </c>
      <c r="I6" s="56">
        <v>1.6500000000000001</v>
      </c>
      <c r="J6" s="57">
        <v>0</v>
      </c>
      <c r="K6" s="58">
        <v>0</v>
      </c>
      <c r="L6" s="58">
        <f>SUM(2-G6/$G$4)*100</f>
        <v>95.88032581453633</v>
      </c>
      <c r="M6" s="58">
        <f>SUM(2-H6/$H$4)*100</f>
        <v>100</v>
      </c>
      <c r="N6" s="58">
        <f>SUM(2-I6/$I$4)*100</f>
        <v>100</v>
      </c>
      <c r="O6" s="59">
        <f t="shared" si="0"/>
        <v>295.8803258145363</v>
      </c>
      <c r="P6" s="75">
        <f>SMALL((J6,K6,L6,M6,N6),1)</f>
        <v>0</v>
      </c>
      <c r="Q6" s="76">
        <f>SMALL((K6,L6,M6,N6,J6),2)</f>
        <v>0</v>
      </c>
      <c r="R6" s="60">
        <f t="shared" si="1"/>
        <v>0</v>
      </c>
      <c r="S6" s="17">
        <f t="shared" si="2"/>
        <v>295.8803258145363</v>
      </c>
      <c r="V6" s="13"/>
      <c r="W6" s="6"/>
    </row>
    <row r="7" spans="1:19" ht="15">
      <c r="A7" t="s">
        <v>83</v>
      </c>
      <c r="B7" s="10">
        <v>3</v>
      </c>
      <c r="C7" s="84" t="s">
        <v>42</v>
      </c>
      <c r="D7" s="85" t="s">
        <v>82</v>
      </c>
      <c r="E7" s="77">
        <v>1.3027777777777778</v>
      </c>
      <c r="F7" s="78">
        <v>1.645138888888889</v>
      </c>
      <c r="G7" s="23"/>
      <c r="H7" s="61">
        <v>1.7659722222222223</v>
      </c>
      <c r="I7" s="62">
        <v>1.9944444444444445</v>
      </c>
      <c r="J7" s="57">
        <f>SUM(2-E7/$E$4)*100</f>
        <v>100</v>
      </c>
      <c r="K7" s="58">
        <f aca="true" t="shared" si="3" ref="K7:K19">SUM(2-F7/$F$4)*100</f>
        <v>92.2202001819836</v>
      </c>
      <c r="L7" s="58">
        <v>0</v>
      </c>
      <c r="M7" s="58">
        <f>SUM(2-H7/$H$4)*100</f>
        <v>84.61887477313974</v>
      </c>
      <c r="N7" s="58">
        <f>SUM(2-I7/$I$4)*100</f>
        <v>79.12457912457913</v>
      </c>
      <c r="O7" s="59">
        <f t="shared" si="0"/>
        <v>355.96365407970245</v>
      </c>
      <c r="P7" s="75">
        <f>SMALL((J7,K7,L7,M7,N7),1)</f>
        <v>0</v>
      </c>
      <c r="Q7" s="76">
        <f>SMALL((K7,L7,M7,N7,J7),2)</f>
        <v>79.12457912457913</v>
      </c>
      <c r="R7" s="60">
        <f t="shared" si="1"/>
        <v>79.12457912457913</v>
      </c>
      <c r="S7" s="17">
        <f t="shared" si="2"/>
        <v>276.83907495512335</v>
      </c>
    </row>
    <row r="8" spans="1:22" ht="15">
      <c r="A8" t="s">
        <v>83</v>
      </c>
      <c r="B8" s="8">
        <v>4</v>
      </c>
      <c r="C8" s="84" t="s">
        <v>40</v>
      </c>
      <c r="D8" s="85" t="s">
        <v>41</v>
      </c>
      <c r="E8" s="79">
        <v>1.3256944444444445</v>
      </c>
      <c r="F8" s="78">
        <v>1.5930555555555557</v>
      </c>
      <c r="G8" s="23" t="s">
        <v>94</v>
      </c>
      <c r="H8" s="23"/>
      <c r="I8" s="62">
        <v>2.1055555555555556</v>
      </c>
      <c r="J8" s="57">
        <f>SUM(2-E8/$E$4)*100</f>
        <v>98.2409381663113</v>
      </c>
      <c r="K8" s="58">
        <f t="shared" si="3"/>
        <v>95.63239308462236</v>
      </c>
      <c r="L8" s="58">
        <v>0</v>
      </c>
      <c r="M8" s="58">
        <v>0</v>
      </c>
      <c r="N8" s="58">
        <f>SUM(2-I8/$I$4)*100</f>
        <v>72.3905723905724</v>
      </c>
      <c r="O8" s="59">
        <f t="shared" si="0"/>
        <v>266.2639036415061</v>
      </c>
      <c r="P8" s="75">
        <f>SMALL((J8,K8,L8,M8,N8),1)</f>
        <v>0</v>
      </c>
      <c r="Q8" s="76">
        <f>SMALL((K8,L8,M8,N8,J8),2)</f>
        <v>0</v>
      </c>
      <c r="R8" s="60">
        <f t="shared" si="1"/>
        <v>0</v>
      </c>
      <c r="S8" s="17">
        <f t="shared" si="2"/>
        <v>266.2639036415061</v>
      </c>
      <c r="V8" s="13"/>
    </row>
    <row r="9" spans="2:22" ht="15">
      <c r="B9" s="10">
        <v>5</v>
      </c>
      <c r="C9" s="84" t="s">
        <v>138</v>
      </c>
      <c r="D9" s="85" t="s">
        <v>4</v>
      </c>
      <c r="E9" s="80"/>
      <c r="F9" s="78">
        <v>1.7104166666666665</v>
      </c>
      <c r="G9" s="23" t="s">
        <v>97</v>
      </c>
      <c r="H9" s="61">
        <v>1.7381944444444446</v>
      </c>
      <c r="I9" s="62">
        <v>1.8618055555555555</v>
      </c>
      <c r="J9" s="57">
        <v>0</v>
      </c>
      <c r="K9" s="58">
        <f t="shared" si="3"/>
        <v>87.94358507734303</v>
      </c>
      <c r="L9" s="58">
        <v>0</v>
      </c>
      <c r="M9" s="58">
        <f>SUM(2-H9/$H$4)*100</f>
        <v>86.43375680580763</v>
      </c>
      <c r="N9" s="58">
        <f>SUM(2-I9/$I$4)*100</f>
        <v>87.16329966329968</v>
      </c>
      <c r="O9" s="59">
        <f t="shared" si="0"/>
        <v>261.5406415464504</v>
      </c>
      <c r="P9" s="75">
        <f>SMALL((J9,K9,L9,M9,N9),1)</f>
        <v>0</v>
      </c>
      <c r="Q9" s="76">
        <f>SMALL((K9,L9,M9,N9,J9),2)</f>
        <v>0</v>
      </c>
      <c r="R9" s="60">
        <f t="shared" si="1"/>
        <v>0</v>
      </c>
      <c r="S9" s="17">
        <f t="shared" si="2"/>
        <v>261.5406415464504</v>
      </c>
      <c r="V9" s="13"/>
    </row>
    <row r="10" spans="2:22" ht="15">
      <c r="B10" s="8">
        <v>6</v>
      </c>
      <c r="C10" s="84" t="s">
        <v>43</v>
      </c>
      <c r="D10" s="85" t="s">
        <v>82</v>
      </c>
      <c r="E10" s="79">
        <v>1.375</v>
      </c>
      <c r="F10" s="78">
        <v>1.7416666666666665</v>
      </c>
      <c r="G10" s="54">
        <v>0.08862268518518518</v>
      </c>
      <c r="H10" s="54"/>
      <c r="I10" s="62"/>
      <c r="J10" s="57">
        <f aca="true" t="shared" si="4" ref="J10:J16">SUM(2-E10/$E$4)*100</f>
        <v>94.45628997867803</v>
      </c>
      <c r="K10" s="58">
        <f t="shared" si="3"/>
        <v>85.89626933575978</v>
      </c>
      <c r="L10" s="58">
        <f>SUM(2-G10/$G$4)*100</f>
        <v>80.05952380952381</v>
      </c>
      <c r="M10" s="58">
        <v>0</v>
      </c>
      <c r="N10" s="58">
        <v>0</v>
      </c>
      <c r="O10" s="59">
        <f t="shared" si="0"/>
        <v>260.4120831239616</v>
      </c>
      <c r="P10" s="75">
        <f>SMALL((J10,K10,L10,M10,N10),1)</f>
        <v>0</v>
      </c>
      <c r="Q10" s="76">
        <f>SMALL((K10,L10,M10,N10,J10),2)</f>
        <v>0</v>
      </c>
      <c r="R10" s="60">
        <f t="shared" si="1"/>
        <v>0</v>
      </c>
      <c r="S10" s="17">
        <f t="shared" si="2"/>
        <v>260.4120831239616</v>
      </c>
      <c r="V10" s="13"/>
    </row>
    <row r="11" spans="2:19" ht="15">
      <c r="B11" s="10">
        <v>7</v>
      </c>
      <c r="C11" s="84" t="s">
        <v>47</v>
      </c>
      <c r="D11" s="85" t="s">
        <v>82</v>
      </c>
      <c r="E11" s="79">
        <v>1.346527777777778</v>
      </c>
      <c r="F11" s="78">
        <v>1.9152777777777779</v>
      </c>
      <c r="G11" s="23"/>
      <c r="H11" s="61">
        <v>1.7055555555555555</v>
      </c>
      <c r="I11" s="62">
        <v>2.089583333333333</v>
      </c>
      <c r="J11" s="57">
        <f t="shared" si="4"/>
        <v>96.6417910447761</v>
      </c>
      <c r="K11" s="58">
        <f t="shared" si="3"/>
        <v>74.52229299363056</v>
      </c>
      <c r="L11" s="58">
        <v>0</v>
      </c>
      <c r="M11" s="58">
        <f>SUM(2-H11/$H$4)*100</f>
        <v>88.5662431941924</v>
      </c>
      <c r="N11" s="58">
        <f>SUM(2-I11/$I$4)*100</f>
        <v>73.35858585858588</v>
      </c>
      <c r="O11" s="59">
        <f t="shared" si="0"/>
        <v>333.08891309118496</v>
      </c>
      <c r="P11" s="75">
        <f>SMALL((J11,K11,L11,M11,N11),1)</f>
        <v>0</v>
      </c>
      <c r="Q11" s="76">
        <f>SMALL((K11,L11,M11,N11,J11),2)</f>
        <v>73.35858585858588</v>
      </c>
      <c r="R11" s="60">
        <f t="shared" si="1"/>
        <v>73.35858585858588</v>
      </c>
      <c r="S11" s="17">
        <f t="shared" si="2"/>
        <v>259.73032723259905</v>
      </c>
    </row>
    <row r="12" spans="2:19" ht="15">
      <c r="B12" s="8">
        <v>8</v>
      </c>
      <c r="C12" s="84" t="s">
        <v>50</v>
      </c>
      <c r="D12" s="85" t="s">
        <v>46</v>
      </c>
      <c r="E12" s="79">
        <v>1.40625</v>
      </c>
      <c r="F12" s="78">
        <v>2.088888888888889</v>
      </c>
      <c r="G12" s="54">
        <v>0.08769675925925925</v>
      </c>
      <c r="H12" s="61">
        <v>2.0298611111111113</v>
      </c>
      <c r="I12" s="62">
        <v>1.9277777777777778</v>
      </c>
      <c r="J12" s="57">
        <f t="shared" si="4"/>
        <v>92.05756929637528</v>
      </c>
      <c r="K12" s="58">
        <f t="shared" si="3"/>
        <v>63.14831665150136</v>
      </c>
      <c r="L12" s="58">
        <f>SUM(2-G12/$G$4)*100</f>
        <v>81.31265664160404</v>
      </c>
      <c r="M12" s="58">
        <f>SUM(2-H12/$H$4)*100</f>
        <v>67.37749546279493</v>
      </c>
      <c r="N12" s="58">
        <f>SUM(2-I12/$I$4)*100</f>
        <v>83.16498316498317</v>
      </c>
      <c r="O12" s="59">
        <f t="shared" si="0"/>
        <v>387.0610212172588</v>
      </c>
      <c r="P12" s="75">
        <f>SMALL((J12,K12,L12,M12,N12),1)</f>
        <v>63.14831665150136</v>
      </c>
      <c r="Q12" s="76">
        <f>SMALL((K12,L12,M12,N12,J12),2)</f>
        <v>67.37749546279493</v>
      </c>
      <c r="R12" s="60">
        <f t="shared" si="1"/>
        <v>130.5258121142963</v>
      </c>
      <c r="S12" s="17">
        <f t="shared" si="2"/>
        <v>256.53520910296254</v>
      </c>
    </row>
    <row r="13" spans="2:22" ht="15">
      <c r="B13" s="10">
        <v>9</v>
      </c>
      <c r="C13" s="84" t="s">
        <v>45</v>
      </c>
      <c r="D13" s="85" t="s">
        <v>46</v>
      </c>
      <c r="E13" s="79">
        <v>1.4423611111111112</v>
      </c>
      <c r="F13" s="78">
        <v>1.8180555555555555</v>
      </c>
      <c r="G13" s="54">
        <v>0.0969212962962963</v>
      </c>
      <c r="H13" s="61">
        <v>1.7902777777777779</v>
      </c>
      <c r="I13" s="62">
        <v>2.25625</v>
      </c>
      <c r="J13" s="57">
        <f t="shared" si="4"/>
        <v>89.28571428571428</v>
      </c>
      <c r="K13" s="58">
        <f t="shared" si="3"/>
        <v>80.89171974522293</v>
      </c>
      <c r="L13" s="58">
        <f>SUM(2-G13/$G$4)*100</f>
        <v>68.82832080200502</v>
      </c>
      <c r="M13" s="58">
        <f>SUM(2-H13/$H$4)*100</f>
        <v>83.03085299455535</v>
      </c>
      <c r="N13" s="58">
        <f>SUM(2-I13/$I$4)*100</f>
        <v>63.25757575757576</v>
      </c>
      <c r="O13" s="59">
        <f t="shared" si="0"/>
        <v>385.2941835850733</v>
      </c>
      <c r="P13" s="75">
        <f>SMALL((J13,K13,L13,M13,N13),1)</f>
        <v>63.25757575757576</v>
      </c>
      <c r="Q13" s="76">
        <f>SMALL((K13,L13,M13,N13,J13),2)</f>
        <v>68.82832080200502</v>
      </c>
      <c r="R13" s="60">
        <f t="shared" si="1"/>
        <v>132.0858965595808</v>
      </c>
      <c r="S13" s="17">
        <f t="shared" si="2"/>
        <v>253.20828702549252</v>
      </c>
      <c r="V13" s="13"/>
    </row>
    <row r="14" spans="2:19" ht="15">
      <c r="B14" s="8">
        <v>10</v>
      </c>
      <c r="C14" s="84" t="s">
        <v>55</v>
      </c>
      <c r="D14" s="85" t="s">
        <v>4</v>
      </c>
      <c r="E14" s="79">
        <v>1.4631944444444445</v>
      </c>
      <c r="F14" s="78">
        <v>2.1777777777777776</v>
      </c>
      <c r="G14" s="23"/>
      <c r="H14" s="61">
        <v>1.8</v>
      </c>
      <c r="I14" s="62">
        <v>2.3180555555555555</v>
      </c>
      <c r="J14" s="57">
        <f t="shared" si="4"/>
        <v>87.68656716417911</v>
      </c>
      <c r="K14" s="58">
        <f t="shared" si="3"/>
        <v>57.32484076433122</v>
      </c>
      <c r="L14" s="58">
        <v>0</v>
      </c>
      <c r="M14" s="58">
        <f>SUM(2-H14/$H$4)*100</f>
        <v>82.39564428312161</v>
      </c>
      <c r="N14" s="58">
        <f>SUM(2-I14/$I$4)*100</f>
        <v>59.51178451178451</v>
      </c>
      <c r="O14" s="59">
        <f t="shared" si="0"/>
        <v>286.91883672341646</v>
      </c>
      <c r="P14" s="75">
        <f>SMALL((J14,K14,L14,M14,N14),1)</f>
        <v>0</v>
      </c>
      <c r="Q14" s="76">
        <f>SMALL((K14,L14,M14,N14,J14),2)</f>
        <v>57.32484076433122</v>
      </c>
      <c r="R14" s="60">
        <f t="shared" si="1"/>
        <v>57.32484076433122</v>
      </c>
      <c r="S14" s="17">
        <f t="shared" si="2"/>
        <v>229.59399595908525</v>
      </c>
    </row>
    <row r="15" spans="2:22" ht="15">
      <c r="B15" s="10">
        <v>11</v>
      </c>
      <c r="C15" s="84" t="s">
        <v>48</v>
      </c>
      <c r="D15" s="85" t="s">
        <v>4</v>
      </c>
      <c r="E15" s="79">
        <v>1.4944444444444445</v>
      </c>
      <c r="F15" s="78">
        <v>1.8569444444444445</v>
      </c>
      <c r="G15" s="54">
        <v>0.10070601851851851</v>
      </c>
      <c r="H15" s="54"/>
      <c r="I15" s="62"/>
      <c r="J15" s="57">
        <f t="shared" si="4"/>
        <v>85.28784648187633</v>
      </c>
      <c r="K15" s="58">
        <f t="shared" si="3"/>
        <v>78.34394904458597</v>
      </c>
      <c r="L15" s="58">
        <f>SUM(2-G15/$G$4)*100</f>
        <v>63.706140350877206</v>
      </c>
      <c r="M15" s="58">
        <v>0</v>
      </c>
      <c r="N15" s="58">
        <v>0</v>
      </c>
      <c r="O15" s="59">
        <f t="shared" si="0"/>
        <v>227.3379358773395</v>
      </c>
      <c r="P15" s="75">
        <f>SMALL((J15,K15,L15,M15,N15),1)</f>
        <v>0</v>
      </c>
      <c r="Q15" s="76">
        <f>SMALL((K15,L15,M15,N15,J15),2)</f>
        <v>0</v>
      </c>
      <c r="R15" s="60">
        <f t="shared" si="1"/>
        <v>0</v>
      </c>
      <c r="S15" s="17">
        <f t="shared" si="2"/>
        <v>227.3379358773395</v>
      </c>
      <c r="V15" s="13"/>
    </row>
    <row r="16" spans="2:22" ht="15">
      <c r="B16" s="8">
        <v>12</v>
      </c>
      <c r="C16" s="84" t="s">
        <v>53</v>
      </c>
      <c r="D16" s="85" t="s">
        <v>54</v>
      </c>
      <c r="E16" s="79">
        <v>1.6680555555555554</v>
      </c>
      <c r="F16" s="78">
        <v>1.8388888888888888</v>
      </c>
      <c r="G16" s="54">
        <v>0.0958912037037037</v>
      </c>
      <c r="H16" s="61">
        <v>1.9194444444444445</v>
      </c>
      <c r="I16" s="62">
        <v>2.303472222222222</v>
      </c>
      <c r="J16" s="57">
        <f t="shared" si="4"/>
        <v>71.96162046908316</v>
      </c>
      <c r="K16" s="58">
        <f t="shared" si="3"/>
        <v>79.52684258416743</v>
      </c>
      <c r="L16" s="58">
        <f>SUM(2-G16/$G$4)*100</f>
        <v>70.22243107769424</v>
      </c>
      <c r="M16" s="58">
        <f>SUM(2-H16/$H$4)*100</f>
        <v>74.59165154264973</v>
      </c>
      <c r="N16" s="58">
        <f>SUM(2-I16/$I$4)*100</f>
        <v>60.3956228956229</v>
      </c>
      <c r="O16" s="59">
        <f t="shared" si="0"/>
        <v>356.6981685692175</v>
      </c>
      <c r="P16" s="75">
        <f>SMALL((J16,K16,L16,M16,N16),1)</f>
        <v>60.3956228956229</v>
      </c>
      <c r="Q16" s="76">
        <f>SMALL((K16,L16,M16,N16,J16),2)</f>
        <v>70.22243107769424</v>
      </c>
      <c r="R16" s="60">
        <f t="shared" si="1"/>
        <v>130.61805397331713</v>
      </c>
      <c r="S16" s="17">
        <f t="shared" si="2"/>
        <v>226.08011459590037</v>
      </c>
      <c r="V16" s="13"/>
    </row>
    <row r="17" spans="2:19" ht="15">
      <c r="B17" s="10">
        <v>13</v>
      </c>
      <c r="C17" s="84" t="s">
        <v>79</v>
      </c>
      <c r="D17" s="85" t="s">
        <v>2</v>
      </c>
      <c r="E17" s="80"/>
      <c r="F17" s="78">
        <v>1.8965277777777778</v>
      </c>
      <c r="G17" s="54">
        <v>0.09162037037037037</v>
      </c>
      <c r="H17" s="61">
        <v>2.120833333333333</v>
      </c>
      <c r="I17" s="62">
        <v>0.04221064814814815</v>
      </c>
      <c r="J17" s="57">
        <v>0</v>
      </c>
      <c r="K17" s="58">
        <f t="shared" si="3"/>
        <v>75.75068243858053</v>
      </c>
      <c r="L17" s="58">
        <f>SUM(2-G17/$G$4)*100</f>
        <v>76.00250626566418</v>
      </c>
      <c r="M17" s="58">
        <f>SUM(2-H17/$H$4)*100</f>
        <v>61.43375680580765</v>
      </c>
      <c r="N17" s="58">
        <f>SUM(2-I17/$I$53)*100</f>
        <v>46.50673400673399</v>
      </c>
      <c r="O17" s="59">
        <f t="shared" si="0"/>
        <v>259.69367951678635</v>
      </c>
      <c r="P17" s="75">
        <f>SMALL((J17,K17,L17,M17,N17),1)</f>
        <v>0</v>
      </c>
      <c r="Q17" s="76">
        <f>SMALL((K17,L17,M17,N17,J17),2)</f>
        <v>46.50673400673399</v>
      </c>
      <c r="R17" s="60">
        <f t="shared" si="1"/>
        <v>46.50673400673399</v>
      </c>
      <c r="S17" s="17">
        <f t="shared" si="2"/>
        <v>213.18694551005234</v>
      </c>
    </row>
    <row r="18" spans="2:22" ht="15">
      <c r="B18" s="8">
        <v>14</v>
      </c>
      <c r="C18" s="84" t="s">
        <v>59</v>
      </c>
      <c r="D18" s="85" t="s">
        <v>2</v>
      </c>
      <c r="E18" s="79">
        <v>1.6180555555555556</v>
      </c>
      <c r="F18" s="78">
        <v>2.0729166666666665</v>
      </c>
      <c r="G18" s="54">
        <v>0.0983101851851852</v>
      </c>
      <c r="H18" s="61">
        <v>2.473611111111111</v>
      </c>
      <c r="I18" s="62">
        <v>2.4479166666666665</v>
      </c>
      <c r="J18" s="57">
        <f>SUM(2-E18/$E$4)*100</f>
        <v>75.79957356076758</v>
      </c>
      <c r="K18" s="58">
        <f t="shared" si="3"/>
        <v>64.19472247497725</v>
      </c>
      <c r="L18" s="58">
        <f>SUM(2-G18/$G$4)*100</f>
        <v>66.9486215538847</v>
      </c>
      <c r="M18" s="58">
        <f>SUM(2-H18/$H$4)*100</f>
        <v>38.384754990925614</v>
      </c>
      <c r="N18" s="58">
        <f>SUM(2-I18/$I$4)*100</f>
        <v>51.64141414141417</v>
      </c>
      <c r="O18" s="59">
        <f t="shared" si="0"/>
        <v>296.9690867219693</v>
      </c>
      <c r="P18" s="75">
        <f>SMALL((J18,K18,L18,M18,N18),1)</f>
        <v>38.384754990925614</v>
      </c>
      <c r="Q18" s="76">
        <f>SMALL((K18,L18,M18,N18,J18),2)</f>
        <v>51.64141414141417</v>
      </c>
      <c r="R18" s="60">
        <f t="shared" si="1"/>
        <v>90.02616913233979</v>
      </c>
      <c r="S18" s="17">
        <f t="shared" si="2"/>
        <v>206.9429175896295</v>
      </c>
      <c r="V18" s="13"/>
    </row>
    <row r="19" spans="2:22" ht="15">
      <c r="B19" s="10">
        <v>15</v>
      </c>
      <c r="C19" s="84" t="s">
        <v>61</v>
      </c>
      <c r="D19" s="85" t="s">
        <v>62</v>
      </c>
      <c r="E19" s="79">
        <v>1.9284722222222221</v>
      </c>
      <c r="F19" s="78">
        <v>1.8604166666666666</v>
      </c>
      <c r="G19" s="54">
        <v>0.09824074074074074</v>
      </c>
      <c r="H19" s="54"/>
      <c r="I19" s="62"/>
      <c r="J19" s="57">
        <f>SUM(2-E19/$E$4)*100</f>
        <v>51.97228144989341</v>
      </c>
      <c r="K19" s="58">
        <f t="shared" si="3"/>
        <v>78.1164695177434</v>
      </c>
      <c r="L19" s="58">
        <f>SUM(2-G19/$G$4)*100</f>
        <v>67.04260651629073</v>
      </c>
      <c r="M19" s="58">
        <v>0</v>
      </c>
      <c r="N19" s="58">
        <v>0</v>
      </c>
      <c r="O19" s="59">
        <f t="shared" si="0"/>
        <v>197.13135748392753</v>
      </c>
      <c r="P19" s="75">
        <f>SMALL((J19,K19,L19,M19,N19),1)</f>
        <v>0</v>
      </c>
      <c r="Q19" s="76">
        <f>SMALL((K19,L19,M19,N19,J19),2)</f>
        <v>0</v>
      </c>
      <c r="R19" s="60">
        <f t="shared" si="1"/>
        <v>0</v>
      </c>
      <c r="S19" s="17">
        <f t="shared" si="2"/>
        <v>197.13135748392753</v>
      </c>
      <c r="V19" s="13"/>
    </row>
    <row r="20" spans="2:19" ht="15">
      <c r="B20" s="8">
        <v>16</v>
      </c>
      <c r="C20" s="23" t="s">
        <v>131</v>
      </c>
      <c r="D20" s="24" t="s">
        <v>121</v>
      </c>
      <c r="E20" s="73"/>
      <c r="F20" s="74"/>
      <c r="G20" s="23" t="s">
        <v>97</v>
      </c>
      <c r="H20" s="61">
        <v>1.6395833333333334</v>
      </c>
      <c r="I20" s="62">
        <v>1.8333333333333333</v>
      </c>
      <c r="J20" s="57">
        <v>0</v>
      </c>
      <c r="K20" s="58">
        <v>0</v>
      </c>
      <c r="L20" s="58">
        <v>0</v>
      </c>
      <c r="M20" s="58">
        <f>SUM(2-H20/$H$4)*100</f>
        <v>92.87658802177859</v>
      </c>
      <c r="N20" s="58">
        <f>SUM(2-I20/$I$4)*100</f>
        <v>88.8888888888889</v>
      </c>
      <c r="O20" s="59">
        <f t="shared" si="0"/>
        <v>181.76547691066747</v>
      </c>
      <c r="P20" s="75">
        <f>SMALL((J20,K20,L20,M20,N20),1)</f>
        <v>0</v>
      </c>
      <c r="Q20" s="76">
        <f>SMALL((K20,L20,M20,N20,J20),2)</f>
        <v>0</v>
      </c>
      <c r="R20" s="60">
        <f t="shared" si="1"/>
        <v>0</v>
      </c>
      <c r="S20" s="17">
        <f t="shared" si="2"/>
        <v>181.76547691066747</v>
      </c>
    </row>
    <row r="21" spans="2:22" ht="15">
      <c r="B21" s="10">
        <v>17</v>
      </c>
      <c r="C21" s="84" t="s">
        <v>65</v>
      </c>
      <c r="D21" s="85" t="s">
        <v>66</v>
      </c>
      <c r="E21" s="79">
        <v>1.9194444444444445</v>
      </c>
      <c r="F21" s="78">
        <v>2.1638888888888888</v>
      </c>
      <c r="G21" s="54">
        <v>0.10373842592592593</v>
      </c>
      <c r="H21" s="54"/>
      <c r="I21" s="62"/>
      <c r="J21" s="57">
        <f aca="true" t="shared" si="5" ref="J21:J32">SUM(2-E21/$E$4)*100</f>
        <v>52.665245202558644</v>
      </c>
      <c r="K21" s="58">
        <f aca="true" t="shared" si="6" ref="K21:K30">SUM(2-F21/$F$4)*100</f>
        <v>58.23475887170155</v>
      </c>
      <c r="L21" s="58">
        <f>SUM(2-G21/$G$4)*100</f>
        <v>59.60213032581454</v>
      </c>
      <c r="M21" s="58">
        <v>0</v>
      </c>
      <c r="N21" s="58">
        <v>0</v>
      </c>
      <c r="O21" s="59">
        <f t="shared" si="0"/>
        <v>170.50213440007474</v>
      </c>
      <c r="P21" s="75">
        <f>SMALL((J21,K21,L21,M21,N21),1)</f>
        <v>0</v>
      </c>
      <c r="Q21" s="76">
        <f>SMALL((K21,L21,M21,N21,J21),2)</f>
        <v>0</v>
      </c>
      <c r="R21" s="60">
        <f t="shared" si="1"/>
        <v>0</v>
      </c>
      <c r="S21" s="17">
        <f t="shared" si="2"/>
        <v>170.50213440007474</v>
      </c>
      <c r="V21" s="13"/>
    </row>
    <row r="22" spans="1:19" ht="15">
      <c r="A22" t="s">
        <v>84</v>
      </c>
      <c r="B22" s="8">
        <v>18</v>
      </c>
      <c r="C22" s="84" t="s">
        <v>44</v>
      </c>
      <c r="D22" s="85" t="s">
        <v>17</v>
      </c>
      <c r="E22" s="79">
        <v>1.4909722222222221</v>
      </c>
      <c r="F22" s="78">
        <v>1.7576388888888888</v>
      </c>
      <c r="G22" s="23"/>
      <c r="H22" s="23"/>
      <c r="I22" s="62"/>
      <c r="J22" s="57">
        <f t="shared" si="5"/>
        <v>85.55437100213221</v>
      </c>
      <c r="K22" s="58">
        <f t="shared" si="6"/>
        <v>84.84986351228389</v>
      </c>
      <c r="L22" s="58">
        <v>0</v>
      </c>
      <c r="M22" s="58">
        <v>0</v>
      </c>
      <c r="N22" s="58">
        <v>0</v>
      </c>
      <c r="O22" s="59">
        <f t="shared" si="0"/>
        <v>170.4042345144161</v>
      </c>
      <c r="P22" s="75">
        <f>SMALL((J22,K22,L22,M22,N22),1)</f>
        <v>0</v>
      </c>
      <c r="Q22" s="76">
        <f>SMALL((K22,L22,M22,N22,J22),2)</f>
        <v>0</v>
      </c>
      <c r="R22" s="60">
        <f t="shared" si="1"/>
        <v>0</v>
      </c>
      <c r="S22" s="17">
        <f t="shared" si="2"/>
        <v>170.4042345144161</v>
      </c>
    </row>
    <row r="23" spans="2:22" ht="15">
      <c r="B23" s="10">
        <v>19</v>
      </c>
      <c r="C23" s="84" t="s">
        <v>67</v>
      </c>
      <c r="D23" s="85" t="s">
        <v>68</v>
      </c>
      <c r="E23" s="79">
        <v>1.9444444444444444</v>
      </c>
      <c r="F23" s="78">
        <v>2.2486111111111113</v>
      </c>
      <c r="G23" s="23"/>
      <c r="H23" s="61">
        <v>2.1236111111111113</v>
      </c>
      <c r="I23" s="62">
        <v>0.04273148148148148</v>
      </c>
      <c r="J23" s="57">
        <f t="shared" si="5"/>
        <v>50.74626865671643</v>
      </c>
      <c r="K23" s="58">
        <f t="shared" si="6"/>
        <v>52.684258416742466</v>
      </c>
      <c r="L23" s="58">
        <v>0</v>
      </c>
      <c r="M23" s="58">
        <f>SUM(2-H23/$H$4)*100</f>
        <v>61.25226860254082</v>
      </c>
      <c r="N23" s="58">
        <f>SUM(2-I23/$I$53)*100</f>
        <v>44.612794612794616</v>
      </c>
      <c r="O23" s="59">
        <f t="shared" si="0"/>
        <v>209.29559028879436</v>
      </c>
      <c r="P23" s="75">
        <f>SMALL((J23,K23,L23,M23,N23),1)</f>
        <v>0</v>
      </c>
      <c r="Q23" s="76">
        <f>SMALL((K23,L23,M23,N23,J23),2)</f>
        <v>44.612794612794616</v>
      </c>
      <c r="R23" s="60">
        <f t="shared" si="1"/>
        <v>44.612794612794616</v>
      </c>
      <c r="S23" s="17">
        <f t="shared" si="2"/>
        <v>164.68279567599973</v>
      </c>
      <c r="V23" s="13"/>
    </row>
    <row r="24" spans="2:22" ht="15">
      <c r="B24" s="8">
        <v>20</v>
      </c>
      <c r="C24" s="84" t="s">
        <v>49</v>
      </c>
      <c r="D24" s="85" t="s">
        <v>32</v>
      </c>
      <c r="E24" s="79">
        <v>1.4666666666666668</v>
      </c>
      <c r="F24" s="78">
        <v>1.9145833333333335</v>
      </c>
      <c r="G24" s="23"/>
      <c r="H24" s="23"/>
      <c r="I24" s="62"/>
      <c r="J24" s="57">
        <f t="shared" si="5"/>
        <v>87.42004264392324</v>
      </c>
      <c r="K24" s="58">
        <f t="shared" si="6"/>
        <v>74.56778889899907</v>
      </c>
      <c r="L24" s="58">
        <v>0</v>
      </c>
      <c r="M24" s="58">
        <v>0</v>
      </c>
      <c r="N24" s="58">
        <v>0</v>
      </c>
      <c r="O24" s="59">
        <f t="shared" si="0"/>
        <v>161.98783154292232</v>
      </c>
      <c r="P24" s="75">
        <f>SMALL((J24,K24,L24,M24,N24),1)</f>
        <v>0</v>
      </c>
      <c r="Q24" s="76">
        <f>SMALL((K24,L24,M24,N24,J24),2)</f>
        <v>0</v>
      </c>
      <c r="R24" s="60">
        <f t="shared" si="1"/>
        <v>0</v>
      </c>
      <c r="S24" s="17">
        <f t="shared" si="2"/>
        <v>161.98783154292232</v>
      </c>
      <c r="V24" s="13"/>
    </row>
    <row r="25" spans="2:19" ht="15">
      <c r="B25" s="10">
        <v>21</v>
      </c>
      <c r="C25" s="84" t="s">
        <v>64</v>
      </c>
      <c r="D25" s="85" t="s">
        <v>62</v>
      </c>
      <c r="E25" s="79">
        <v>1.778472222222222</v>
      </c>
      <c r="F25" s="78">
        <v>2.2222222222222223</v>
      </c>
      <c r="G25" s="23"/>
      <c r="H25" s="61">
        <v>2.446527777777778</v>
      </c>
      <c r="I25" s="62">
        <v>0.04701388888888889</v>
      </c>
      <c r="J25" s="57">
        <f t="shared" si="5"/>
        <v>63.486140724946715</v>
      </c>
      <c r="K25" s="58">
        <f t="shared" si="6"/>
        <v>54.41310282074612</v>
      </c>
      <c r="L25" s="58">
        <v>0</v>
      </c>
      <c r="M25" s="58">
        <f>SUM(2-H25/$H$4)*100</f>
        <v>40.154264972776765</v>
      </c>
      <c r="N25" s="58">
        <f>SUM(2-I25/$I$53)*100</f>
        <v>29.040404040404045</v>
      </c>
      <c r="O25" s="59">
        <f t="shared" si="0"/>
        <v>187.09391255887363</v>
      </c>
      <c r="P25" s="75">
        <f>SMALL((J25,K25,L25,M25,N25),1)</f>
        <v>0</v>
      </c>
      <c r="Q25" s="76">
        <f>SMALL((K25,L25,M25,N25,J25),2)</f>
        <v>29.040404040404045</v>
      </c>
      <c r="R25" s="60">
        <f t="shared" si="1"/>
        <v>29.040404040404045</v>
      </c>
      <c r="S25" s="17">
        <f t="shared" si="2"/>
        <v>158.05350851846958</v>
      </c>
    </row>
    <row r="26" spans="1:22" ht="15">
      <c r="A26" t="s">
        <v>84</v>
      </c>
      <c r="B26" s="8">
        <v>22</v>
      </c>
      <c r="C26" s="84" t="s">
        <v>51</v>
      </c>
      <c r="D26" s="85" t="s">
        <v>52</v>
      </c>
      <c r="E26" s="79">
        <v>1.590972222222222</v>
      </c>
      <c r="F26" s="78">
        <v>1.9118055555555555</v>
      </c>
      <c r="G26" s="23"/>
      <c r="H26" s="23"/>
      <c r="I26" s="62"/>
      <c r="J26" s="57">
        <f t="shared" si="5"/>
        <v>77.87846481876335</v>
      </c>
      <c r="K26" s="58">
        <f t="shared" si="6"/>
        <v>74.74977252047314</v>
      </c>
      <c r="L26" s="58">
        <v>0</v>
      </c>
      <c r="M26" s="58">
        <v>0</v>
      </c>
      <c r="N26" s="58">
        <v>0</v>
      </c>
      <c r="O26" s="59">
        <f t="shared" si="0"/>
        <v>152.62823733923648</v>
      </c>
      <c r="P26" s="75">
        <f>SMALL((J26,K26,L26,M26,N26),1)</f>
        <v>0</v>
      </c>
      <c r="Q26" s="76">
        <f>SMALL((K26,L26,M26,N26,J26),2)</f>
        <v>0</v>
      </c>
      <c r="R26" s="60">
        <f t="shared" si="1"/>
        <v>0</v>
      </c>
      <c r="S26" s="17">
        <f t="shared" si="2"/>
        <v>152.62823733923648</v>
      </c>
      <c r="V26" s="13"/>
    </row>
    <row r="27" spans="2:19" ht="15">
      <c r="B27" s="10">
        <v>23</v>
      </c>
      <c r="C27" s="84" t="s">
        <v>56</v>
      </c>
      <c r="D27" s="85" t="s">
        <v>57</v>
      </c>
      <c r="E27" s="79">
        <v>1.7243055555555555</v>
      </c>
      <c r="F27" s="78">
        <v>1.920138888888889</v>
      </c>
      <c r="G27" s="23"/>
      <c r="H27" s="23"/>
      <c r="I27" s="62"/>
      <c r="J27" s="57">
        <f t="shared" si="5"/>
        <v>67.64392324093818</v>
      </c>
      <c r="K27" s="58">
        <f t="shared" si="6"/>
        <v>74.20382165605093</v>
      </c>
      <c r="L27" s="58">
        <v>0</v>
      </c>
      <c r="M27" s="58">
        <v>0</v>
      </c>
      <c r="N27" s="58">
        <v>0</v>
      </c>
      <c r="O27" s="59">
        <f t="shared" si="0"/>
        <v>141.84774489698913</v>
      </c>
      <c r="P27" s="75">
        <f>SMALL((J27,K27,L27,M27,N27),1)</f>
        <v>0</v>
      </c>
      <c r="Q27" s="76">
        <f>SMALL((K27,L27,M27,N27,J27),2)</f>
        <v>0</v>
      </c>
      <c r="R27" s="60">
        <f t="shared" si="1"/>
        <v>0</v>
      </c>
      <c r="S27" s="17">
        <f t="shared" si="2"/>
        <v>141.84774489698913</v>
      </c>
    </row>
    <row r="28" spans="2:19" ht="15">
      <c r="B28" s="8">
        <v>24</v>
      </c>
      <c r="C28" s="84" t="s">
        <v>58</v>
      </c>
      <c r="D28" s="85" t="s">
        <v>26</v>
      </c>
      <c r="E28" s="79">
        <v>1.690277777777778</v>
      </c>
      <c r="F28" s="78">
        <v>1.98125</v>
      </c>
      <c r="G28" s="23"/>
      <c r="H28" s="23"/>
      <c r="I28" s="62"/>
      <c r="J28" s="57">
        <f t="shared" si="5"/>
        <v>70.25586353944561</v>
      </c>
      <c r="K28" s="58">
        <f t="shared" si="6"/>
        <v>70.20018198362148</v>
      </c>
      <c r="L28" s="58">
        <v>0</v>
      </c>
      <c r="M28" s="58">
        <v>0</v>
      </c>
      <c r="N28" s="58">
        <v>0</v>
      </c>
      <c r="O28" s="59">
        <f t="shared" si="0"/>
        <v>140.45604552306708</v>
      </c>
      <c r="P28" s="75">
        <f>SMALL((J28,K28,L28,M28,N28),1)</f>
        <v>0</v>
      </c>
      <c r="Q28" s="76">
        <f>SMALL((K28,L28,M28,N28,J28),2)</f>
        <v>0</v>
      </c>
      <c r="R28" s="60">
        <f t="shared" si="1"/>
        <v>0</v>
      </c>
      <c r="S28" s="17">
        <f t="shared" si="2"/>
        <v>140.45604552306708</v>
      </c>
    </row>
    <row r="29" spans="2:19" ht="15">
      <c r="B29" s="10">
        <v>25</v>
      </c>
      <c r="C29" s="84" t="s">
        <v>60</v>
      </c>
      <c r="D29" s="85" t="s">
        <v>2</v>
      </c>
      <c r="E29" s="79">
        <v>1.70625</v>
      </c>
      <c r="F29" s="78">
        <v>2.009027777777778</v>
      </c>
      <c r="G29" s="23"/>
      <c r="H29" s="23"/>
      <c r="I29" s="62"/>
      <c r="J29" s="57">
        <f t="shared" si="5"/>
        <v>69.02985074626866</v>
      </c>
      <c r="K29" s="58">
        <f t="shared" si="6"/>
        <v>68.38034576888079</v>
      </c>
      <c r="L29" s="58">
        <v>0</v>
      </c>
      <c r="M29" s="58">
        <v>0</v>
      </c>
      <c r="N29" s="58">
        <v>0</v>
      </c>
      <c r="O29" s="59">
        <f t="shared" si="0"/>
        <v>137.41019651514944</v>
      </c>
      <c r="P29" s="75">
        <f>SMALL((J29,K29,L29,M29,N29),1)</f>
        <v>0</v>
      </c>
      <c r="Q29" s="76">
        <f>SMALL((K29,L29,M29,N29,J29),2)</f>
        <v>0</v>
      </c>
      <c r="R29" s="60">
        <f t="shared" si="1"/>
        <v>0</v>
      </c>
      <c r="S29" s="17">
        <f t="shared" si="2"/>
        <v>137.41019651514944</v>
      </c>
    </row>
    <row r="30" spans="2:22" ht="15">
      <c r="B30" s="8">
        <v>26</v>
      </c>
      <c r="C30" s="84" t="s">
        <v>63</v>
      </c>
      <c r="D30" s="85" t="s">
        <v>32</v>
      </c>
      <c r="E30" s="79">
        <v>1.8118055555555557</v>
      </c>
      <c r="F30" s="78">
        <v>2.1750000000000003</v>
      </c>
      <c r="G30" s="23"/>
      <c r="H30" s="23"/>
      <c r="I30" s="62"/>
      <c r="J30" s="57">
        <f t="shared" si="5"/>
        <v>60.927505330490405</v>
      </c>
      <c r="K30" s="58">
        <f t="shared" si="6"/>
        <v>57.50682438580525</v>
      </c>
      <c r="L30" s="58">
        <v>0</v>
      </c>
      <c r="M30" s="58">
        <v>0</v>
      </c>
      <c r="N30" s="58">
        <v>0</v>
      </c>
      <c r="O30" s="59">
        <f t="shared" si="0"/>
        <v>118.43432971629565</v>
      </c>
      <c r="P30" s="75">
        <f>SMALL((J30,K30,L30,M30,N30),1)</f>
        <v>0</v>
      </c>
      <c r="Q30" s="76">
        <f>SMALL((K30,L30,M30,N30,J30),2)</f>
        <v>0</v>
      </c>
      <c r="R30" s="60">
        <f t="shared" si="1"/>
        <v>0</v>
      </c>
      <c r="S30" s="17">
        <f t="shared" si="2"/>
        <v>118.43432971629565</v>
      </c>
      <c r="V30" s="13"/>
    </row>
    <row r="31" spans="2:22" ht="15">
      <c r="B31" s="10">
        <v>27</v>
      </c>
      <c r="C31" s="84" t="s">
        <v>81</v>
      </c>
      <c r="D31" s="85" t="s">
        <v>68</v>
      </c>
      <c r="E31" s="79">
        <v>1.6694444444444445</v>
      </c>
      <c r="F31" s="81"/>
      <c r="G31" s="54">
        <v>0.11475694444444444</v>
      </c>
      <c r="H31" s="54"/>
      <c r="I31" s="62"/>
      <c r="J31" s="57">
        <f t="shared" si="5"/>
        <v>71.85501066098081</v>
      </c>
      <c r="K31" s="58">
        <v>0</v>
      </c>
      <c r="L31" s="58">
        <f>SUM(2-G31/$G$4)*100</f>
        <v>44.68984962406017</v>
      </c>
      <c r="M31" s="58">
        <v>0</v>
      </c>
      <c r="N31" s="58">
        <v>0</v>
      </c>
      <c r="O31" s="59">
        <f t="shared" si="0"/>
        <v>116.54486028504098</v>
      </c>
      <c r="P31" s="75">
        <f>SMALL((J31,K31,L31,M31,N31),1)</f>
        <v>0</v>
      </c>
      <c r="Q31" s="76">
        <f>SMALL((K31,L31,M31,N31,J31),2)</f>
        <v>0</v>
      </c>
      <c r="R31" s="60">
        <f t="shared" si="1"/>
        <v>0</v>
      </c>
      <c r="S31" s="17">
        <f t="shared" si="2"/>
        <v>116.54486028504098</v>
      </c>
      <c r="V31" s="13"/>
    </row>
    <row r="32" spans="1:19" ht="15">
      <c r="A32" t="s">
        <v>84</v>
      </c>
      <c r="B32" s="8">
        <v>28</v>
      </c>
      <c r="C32" s="84" t="s">
        <v>69</v>
      </c>
      <c r="D32" s="85" t="s">
        <v>52</v>
      </c>
      <c r="E32" s="79">
        <v>1.8381944444444445</v>
      </c>
      <c r="F32" s="78">
        <v>2.3631944444444444</v>
      </c>
      <c r="G32" s="23"/>
      <c r="H32" s="23"/>
      <c r="I32" s="62"/>
      <c r="J32" s="57">
        <f t="shared" si="5"/>
        <v>58.90191897654584</v>
      </c>
      <c r="K32" s="58">
        <f>SUM(2-F32/$F$4)*100</f>
        <v>45.17743403093721</v>
      </c>
      <c r="L32" s="58">
        <v>0</v>
      </c>
      <c r="M32" s="58">
        <v>0</v>
      </c>
      <c r="N32" s="58">
        <v>0</v>
      </c>
      <c r="O32" s="59">
        <f t="shared" si="0"/>
        <v>104.07935300748306</v>
      </c>
      <c r="P32" s="75">
        <f>SMALL((J32,K32,L32,M32,N32),1)</f>
        <v>0</v>
      </c>
      <c r="Q32" s="76">
        <f>SMALL((K32,L32,M32,N32,J32),2)</f>
        <v>0</v>
      </c>
      <c r="R32" s="60">
        <f t="shared" si="1"/>
        <v>0</v>
      </c>
      <c r="S32" s="17">
        <f t="shared" si="2"/>
        <v>104.07935300748306</v>
      </c>
    </row>
    <row r="33" spans="2:19" ht="15">
      <c r="B33" s="10">
        <v>29</v>
      </c>
      <c r="C33" s="23" t="s">
        <v>126</v>
      </c>
      <c r="D33" s="24" t="s">
        <v>127</v>
      </c>
      <c r="E33" s="73"/>
      <c r="F33" s="74"/>
      <c r="G33" s="54">
        <v>0.10769675925925926</v>
      </c>
      <c r="H33" s="61">
        <v>2.3069444444444445</v>
      </c>
      <c r="I33" s="62">
        <v>0.060856481481481484</v>
      </c>
      <c r="J33" s="57">
        <v>0</v>
      </c>
      <c r="K33" s="58">
        <v>0</v>
      </c>
      <c r="L33" s="58">
        <f>SUM(2-G33/$G$4)*100</f>
        <v>54.2449874686717</v>
      </c>
      <c r="M33" s="58">
        <f>SUM(2-H33/$H$4)*100</f>
        <v>49.27404718693287</v>
      </c>
      <c r="N33" s="58">
        <v>0</v>
      </c>
      <c r="O33" s="59">
        <f t="shared" si="0"/>
        <v>103.51903465560457</v>
      </c>
      <c r="P33" s="75">
        <f>SMALL((J33,K33,L33,M33,N33),1)</f>
        <v>0</v>
      </c>
      <c r="Q33" s="76">
        <f>SMALL((K33,L33,M33,N33,J33),2)</f>
        <v>0</v>
      </c>
      <c r="R33" s="60">
        <f t="shared" si="1"/>
        <v>0</v>
      </c>
      <c r="S33" s="17">
        <f t="shared" si="2"/>
        <v>103.51903465560457</v>
      </c>
    </row>
    <row r="34" spans="1:19" ht="15">
      <c r="A34" t="s">
        <v>84</v>
      </c>
      <c r="B34" s="8">
        <v>30</v>
      </c>
      <c r="C34" s="84" t="s">
        <v>70</v>
      </c>
      <c r="D34" s="85" t="s">
        <v>17</v>
      </c>
      <c r="E34" s="79">
        <v>1.8666666666666665</v>
      </c>
      <c r="F34" s="78">
        <v>2.390277777777778</v>
      </c>
      <c r="G34" s="23"/>
      <c r="H34" s="23"/>
      <c r="I34" s="62"/>
      <c r="J34" s="57">
        <f>SUM(2-E34/$E$4)*100</f>
        <v>56.71641791044777</v>
      </c>
      <c r="K34" s="58">
        <f>SUM(2-F34/$F$4)*100</f>
        <v>43.403093721565035</v>
      </c>
      <c r="L34" s="58">
        <v>0</v>
      </c>
      <c r="M34" s="58">
        <v>0</v>
      </c>
      <c r="N34" s="58">
        <v>0</v>
      </c>
      <c r="O34" s="59">
        <f t="shared" si="0"/>
        <v>100.1195116320128</v>
      </c>
      <c r="P34" s="75">
        <f>SMALL((J34,K34,L34,M34,N34),1)</f>
        <v>0</v>
      </c>
      <c r="Q34" s="76">
        <f>SMALL((K34,L34,M34,N34,J34),2)</f>
        <v>0</v>
      </c>
      <c r="R34" s="60">
        <f t="shared" si="1"/>
        <v>0</v>
      </c>
      <c r="S34" s="17">
        <f t="shared" si="2"/>
        <v>100.1195116320128</v>
      </c>
    </row>
    <row r="35" spans="1:19" ht="15">
      <c r="A35" t="s">
        <v>84</v>
      </c>
      <c r="B35" s="10">
        <v>31</v>
      </c>
      <c r="C35" s="84" t="s">
        <v>71</v>
      </c>
      <c r="D35" s="85" t="s">
        <v>41</v>
      </c>
      <c r="E35" s="79">
        <v>1.9534722222222223</v>
      </c>
      <c r="F35" s="78">
        <v>2.328472222222222</v>
      </c>
      <c r="G35" s="23"/>
      <c r="H35" s="23"/>
      <c r="I35" s="62"/>
      <c r="J35" s="57">
        <f>SUM(2-E35/$E$4)*100</f>
        <v>50.053304904051174</v>
      </c>
      <c r="K35" s="58">
        <f>SUM(2-F35/$F$4)*100</f>
        <v>47.452229299363054</v>
      </c>
      <c r="L35" s="58">
        <v>0</v>
      </c>
      <c r="M35" s="58">
        <v>0</v>
      </c>
      <c r="N35" s="58">
        <v>0</v>
      </c>
      <c r="O35" s="59">
        <f t="shared" si="0"/>
        <v>97.50553420341423</v>
      </c>
      <c r="P35" s="75">
        <f>SMALL((J35,K35,L35,M35,N35),1)</f>
        <v>0</v>
      </c>
      <c r="Q35" s="76">
        <f>SMALL((K35,L35,M35,N35,J35),2)</f>
        <v>0</v>
      </c>
      <c r="R35" s="60">
        <f t="shared" si="1"/>
        <v>0</v>
      </c>
      <c r="S35" s="17">
        <f t="shared" si="2"/>
        <v>97.50553420341423</v>
      </c>
    </row>
    <row r="36" spans="2:22" ht="15">
      <c r="B36" s="8">
        <v>32</v>
      </c>
      <c r="C36" s="23" t="s">
        <v>155</v>
      </c>
      <c r="D36" s="24" t="s">
        <v>154</v>
      </c>
      <c r="E36" s="73"/>
      <c r="F36" s="74"/>
      <c r="G36" s="23"/>
      <c r="H36" s="61">
        <v>1.6430555555555555</v>
      </c>
      <c r="I36" s="62" t="s">
        <v>164</v>
      </c>
      <c r="J36" s="57">
        <v>0</v>
      </c>
      <c r="K36" s="58">
        <v>0</v>
      </c>
      <c r="L36" s="58">
        <v>0</v>
      </c>
      <c r="M36" s="58">
        <f>SUM(2-H36/$H$4)*100</f>
        <v>92.64972776769511</v>
      </c>
      <c r="N36" s="58">
        <v>0</v>
      </c>
      <c r="O36" s="59">
        <f t="shared" si="0"/>
        <v>92.64972776769511</v>
      </c>
      <c r="P36" s="75">
        <f>SMALL((J36,K36,L36,M36,N36),1)</f>
        <v>0</v>
      </c>
      <c r="Q36" s="76">
        <f>SMALL((K36,L36,M36,N36,J36),2)</f>
        <v>0</v>
      </c>
      <c r="R36" s="60">
        <f t="shared" si="1"/>
        <v>0</v>
      </c>
      <c r="S36" s="17">
        <f t="shared" si="2"/>
        <v>92.64972776769511</v>
      </c>
      <c r="V36" s="5"/>
    </row>
    <row r="37" spans="2:19" ht="15">
      <c r="B37" s="10">
        <v>33</v>
      </c>
      <c r="C37" s="23" t="s">
        <v>156</v>
      </c>
      <c r="D37" s="24" t="s">
        <v>151</v>
      </c>
      <c r="E37" s="73"/>
      <c r="F37" s="74"/>
      <c r="G37" s="23"/>
      <c r="H37" s="61">
        <v>2.466666666666667</v>
      </c>
      <c r="I37" s="62">
        <v>0.0435300925925926</v>
      </c>
      <c r="J37" s="57">
        <v>0</v>
      </c>
      <c r="K37" s="58">
        <v>0</v>
      </c>
      <c r="L37" s="58">
        <v>0</v>
      </c>
      <c r="M37" s="58">
        <f>SUM(2-H37/$H$4)*100</f>
        <v>38.83847549909256</v>
      </c>
      <c r="N37" s="58">
        <f>SUM(2-I37/$I$53)*100</f>
        <v>41.70875420875419</v>
      </c>
      <c r="O37" s="59">
        <f t="shared" si="0"/>
        <v>80.54722970784675</v>
      </c>
      <c r="P37" s="75">
        <f>SMALL((J37,K37,L37,M37,N37),1)</f>
        <v>0</v>
      </c>
      <c r="Q37" s="76">
        <f>SMALL((K37,L37,M37,N37,J37),2)</f>
        <v>0</v>
      </c>
      <c r="R37" s="60">
        <f t="shared" si="1"/>
        <v>0</v>
      </c>
      <c r="S37" s="17">
        <f t="shared" si="2"/>
        <v>80.54722970784675</v>
      </c>
    </row>
    <row r="38" spans="2:19" ht="15">
      <c r="B38" s="8">
        <v>34</v>
      </c>
      <c r="C38" s="23" t="s">
        <v>118</v>
      </c>
      <c r="D38" s="24" t="s">
        <v>91</v>
      </c>
      <c r="E38" s="73"/>
      <c r="F38" s="74"/>
      <c r="G38" s="54">
        <v>0.09662037037037037</v>
      </c>
      <c r="H38" s="54"/>
      <c r="I38" s="62"/>
      <c r="J38" s="57">
        <v>0</v>
      </c>
      <c r="K38" s="58">
        <v>0</v>
      </c>
      <c r="L38" s="58">
        <f>SUM(2-G38/$G$4)*100</f>
        <v>69.23558897243109</v>
      </c>
      <c r="M38" s="58">
        <v>0</v>
      </c>
      <c r="N38" s="58">
        <v>0</v>
      </c>
      <c r="O38" s="59">
        <f t="shared" si="0"/>
        <v>69.23558897243109</v>
      </c>
      <c r="P38" s="75">
        <f>SMALL((J38,K38,L38,M38,N38),1)</f>
        <v>0</v>
      </c>
      <c r="Q38" s="76">
        <f>SMALL((K38,L38,M38,N38,J38),2)</f>
        <v>0</v>
      </c>
      <c r="R38" s="60">
        <f t="shared" si="1"/>
        <v>0</v>
      </c>
      <c r="S38" s="17">
        <f t="shared" si="2"/>
        <v>69.23558897243109</v>
      </c>
    </row>
    <row r="39" spans="2:19" ht="15">
      <c r="B39" s="10">
        <v>35</v>
      </c>
      <c r="C39" s="23" t="s">
        <v>119</v>
      </c>
      <c r="D39" s="24" t="s">
        <v>120</v>
      </c>
      <c r="E39" s="73"/>
      <c r="F39" s="74"/>
      <c r="G39" s="54">
        <v>0.09909722222222223</v>
      </c>
      <c r="H39" s="54"/>
      <c r="I39" s="62"/>
      <c r="J39" s="57">
        <v>0</v>
      </c>
      <c r="K39" s="58">
        <v>0</v>
      </c>
      <c r="L39" s="58">
        <f>SUM(2-G39/$G$4)*100</f>
        <v>65.88345864661656</v>
      </c>
      <c r="M39" s="58">
        <v>0</v>
      </c>
      <c r="N39" s="58">
        <v>0</v>
      </c>
      <c r="O39" s="59">
        <f t="shared" si="0"/>
        <v>65.88345864661656</v>
      </c>
      <c r="P39" s="75">
        <f>SMALL((J39,K39,L39,M39,N39),1)</f>
        <v>0</v>
      </c>
      <c r="Q39" s="76">
        <f>SMALL((K39,L39,M39,N39,J39),2)</f>
        <v>0</v>
      </c>
      <c r="R39" s="60">
        <f t="shared" si="1"/>
        <v>0</v>
      </c>
      <c r="S39" s="17">
        <f t="shared" si="2"/>
        <v>65.88345864661656</v>
      </c>
    </row>
    <row r="40" spans="1:19" ht="15">
      <c r="A40" t="s">
        <v>83</v>
      </c>
      <c r="B40" s="8">
        <v>36</v>
      </c>
      <c r="C40" s="84" t="s">
        <v>72</v>
      </c>
      <c r="D40" s="85" t="s">
        <v>73</v>
      </c>
      <c r="E40" s="79">
        <v>2.076388888888889</v>
      </c>
      <c r="F40" s="74">
        <v>0.045266203703703704</v>
      </c>
      <c r="G40" s="23"/>
      <c r="H40" s="23"/>
      <c r="I40" s="62"/>
      <c r="J40" s="57">
        <f>SUM(2-E40/$E$4)*100</f>
        <v>40.61833688699361</v>
      </c>
      <c r="K40" s="58">
        <f>SUM(2-F40/$F$53)*100</f>
        <v>22.065514103730656</v>
      </c>
      <c r="L40" s="58">
        <v>0</v>
      </c>
      <c r="M40" s="58">
        <v>0</v>
      </c>
      <c r="N40" s="58">
        <v>0</v>
      </c>
      <c r="O40" s="59">
        <f t="shared" si="0"/>
        <v>62.68385099072427</v>
      </c>
      <c r="P40" s="75">
        <f>SMALL((J40,K40,L40,M40,N40),1)</f>
        <v>0</v>
      </c>
      <c r="Q40" s="76">
        <f>SMALL((K40,L40,M40,N40,J40),2)</f>
        <v>0</v>
      </c>
      <c r="R40" s="60">
        <f t="shared" si="1"/>
        <v>0</v>
      </c>
      <c r="S40" s="17">
        <f t="shared" si="2"/>
        <v>62.68385099072427</v>
      </c>
    </row>
    <row r="41" spans="2:19" ht="15">
      <c r="B41" s="10">
        <v>37</v>
      </c>
      <c r="C41" s="23" t="s">
        <v>122</v>
      </c>
      <c r="D41" s="24" t="s">
        <v>123</v>
      </c>
      <c r="E41" s="73"/>
      <c r="F41" s="74"/>
      <c r="G41" s="54">
        <v>0.10565972222222221</v>
      </c>
      <c r="H41" s="54"/>
      <c r="I41" s="62"/>
      <c r="J41" s="57">
        <v>0</v>
      </c>
      <c r="K41" s="58">
        <v>0</v>
      </c>
      <c r="L41" s="58">
        <f>SUM(2-G41/$G$4)*100</f>
        <v>57.00187969924815</v>
      </c>
      <c r="M41" s="58">
        <v>0</v>
      </c>
      <c r="N41" s="58">
        <v>0</v>
      </c>
      <c r="O41" s="59">
        <f t="shared" si="0"/>
        <v>57.00187969924815</v>
      </c>
      <c r="P41" s="75">
        <f>SMALL((J41,K41,L41,M41,N41),1)</f>
        <v>0</v>
      </c>
      <c r="Q41" s="76">
        <f>SMALL((K41,L41,M41,N41,J41),2)</f>
        <v>0</v>
      </c>
      <c r="R41" s="60">
        <f t="shared" si="1"/>
        <v>0</v>
      </c>
      <c r="S41" s="17">
        <f t="shared" si="2"/>
        <v>57.00187969924815</v>
      </c>
    </row>
    <row r="42" spans="2:19" ht="15">
      <c r="B42" s="8">
        <v>38</v>
      </c>
      <c r="C42" s="23" t="s">
        <v>124</v>
      </c>
      <c r="D42" s="24" t="s">
        <v>125</v>
      </c>
      <c r="E42" s="73"/>
      <c r="F42" s="74"/>
      <c r="G42" s="54">
        <v>0.10626157407407406</v>
      </c>
      <c r="H42" s="54"/>
      <c r="I42" s="62"/>
      <c r="J42" s="57">
        <v>0</v>
      </c>
      <c r="K42" s="58">
        <v>0</v>
      </c>
      <c r="L42" s="58">
        <f>SUM(2-G42/$G$4)*100</f>
        <v>56.187343358396014</v>
      </c>
      <c r="M42" s="58">
        <v>0</v>
      </c>
      <c r="N42" s="58">
        <v>0</v>
      </c>
      <c r="O42" s="59">
        <f t="shared" si="0"/>
        <v>56.187343358396014</v>
      </c>
      <c r="P42" s="75">
        <f>SMALL((J42,K42,L42,M42,N42),1)</f>
        <v>0</v>
      </c>
      <c r="Q42" s="76">
        <f>SMALL((K42,L42,M42,N42,J42),2)</f>
        <v>0</v>
      </c>
      <c r="R42" s="60">
        <f t="shared" si="1"/>
        <v>0</v>
      </c>
      <c r="S42" s="17">
        <f t="shared" si="2"/>
        <v>56.187343358396014</v>
      </c>
    </row>
    <row r="43" spans="1:19" ht="15">
      <c r="A43" t="s">
        <v>84</v>
      </c>
      <c r="B43" s="10">
        <v>39</v>
      </c>
      <c r="C43" s="84" t="s">
        <v>74</v>
      </c>
      <c r="D43" s="85" t="s">
        <v>17</v>
      </c>
      <c r="E43" s="79">
        <v>2.2708333333333335</v>
      </c>
      <c r="F43" s="74">
        <v>0.04386574074074074</v>
      </c>
      <c r="G43" s="23"/>
      <c r="H43" s="23"/>
      <c r="I43" s="62"/>
      <c r="J43" s="57">
        <f>SUM(2-E43/$E$4)*100</f>
        <v>25.692963752665232</v>
      </c>
      <c r="K43" s="58">
        <f>SUM(2-F43/$F$53)*100</f>
        <v>27.57051865332121</v>
      </c>
      <c r="L43" s="58">
        <v>0</v>
      </c>
      <c r="M43" s="58">
        <v>0</v>
      </c>
      <c r="N43" s="58">
        <v>0</v>
      </c>
      <c r="O43" s="59">
        <f t="shared" si="0"/>
        <v>53.26348240598644</v>
      </c>
      <c r="P43" s="75">
        <f>SMALL((J43,K43,L43,M43,N43),1)</f>
        <v>0</v>
      </c>
      <c r="Q43" s="76">
        <f>SMALL((K43,L43,M43,N43,J43),2)</f>
        <v>0</v>
      </c>
      <c r="R43" s="60">
        <f t="shared" si="1"/>
        <v>0</v>
      </c>
      <c r="S43" s="17">
        <f t="shared" si="2"/>
        <v>53.26348240598644</v>
      </c>
    </row>
    <row r="44" spans="2:19" ht="15">
      <c r="B44" s="8">
        <v>40</v>
      </c>
      <c r="C44" s="84" t="s">
        <v>80</v>
      </c>
      <c r="D44" s="85" t="s">
        <v>137</v>
      </c>
      <c r="E44" s="80"/>
      <c r="F44" s="74">
        <v>0.04305555555555556</v>
      </c>
      <c r="G44" s="54">
        <v>0.14378472222222222</v>
      </c>
      <c r="H44" s="54"/>
      <c r="I44" s="62"/>
      <c r="J44" s="57">
        <v>0</v>
      </c>
      <c r="K44" s="58">
        <f>SUM(2-F44/$F$53)*100</f>
        <v>30.75523202911734</v>
      </c>
      <c r="L44" s="58">
        <f>SUM(2-G44/$G$4)*100</f>
        <v>5.404135338345872</v>
      </c>
      <c r="M44" s="58">
        <v>0</v>
      </c>
      <c r="N44" s="58">
        <v>0</v>
      </c>
      <c r="O44" s="59">
        <f t="shared" si="0"/>
        <v>36.15936736746321</v>
      </c>
      <c r="P44" s="75">
        <f>SMALL((J44,K44,L44,M44,N44),1)</f>
        <v>0</v>
      </c>
      <c r="Q44" s="76">
        <f>SMALL((K44,L44,M44,N44,J44),2)</f>
        <v>0</v>
      </c>
      <c r="R44" s="60">
        <f t="shared" si="1"/>
        <v>0</v>
      </c>
      <c r="S44" s="17">
        <f t="shared" si="2"/>
        <v>36.15936736746321</v>
      </c>
    </row>
    <row r="45" spans="1:19" ht="15">
      <c r="A45" t="s">
        <v>83</v>
      </c>
      <c r="B45" s="10">
        <v>41</v>
      </c>
      <c r="C45" s="84" t="s">
        <v>77</v>
      </c>
      <c r="D45" s="85" t="s">
        <v>78</v>
      </c>
      <c r="E45" s="79">
        <v>2.307638888888889</v>
      </c>
      <c r="F45" s="74">
        <v>0.0566550925925926</v>
      </c>
      <c r="G45" s="23"/>
      <c r="H45" s="23"/>
      <c r="I45" s="62"/>
      <c r="J45" s="57">
        <f>SUM(2-E45/$E$4)*100</f>
        <v>22.867803837953083</v>
      </c>
      <c r="K45" s="58">
        <v>0</v>
      </c>
      <c r="L45" s="58">
        <v>0</v>
      </c>
      <c r="M45" s="58">
        <v>0</v>
      </c>
      <c r="N45" s="58">
        <v>0</v>
      </c>
      <c r="O45" s="59">
        <f t="shared" si="0"/>
        <v>22.867803837953083</v>
      </c>
      <c r="P45" s="75">
        <f>SMALL((J45,K45,L45,M45,N45),1)</f>
        <v>0</v>
      </c>
      <c r="Q45" s="76">
        <f>SMALL((K45,L45,M45,N45,J45),2)</f>
        <v>0</v>
      </c>
      <c r="R45" s="60">
        <f t="shared" si="1"/>
        <v>0</v>
      </c>
      <c r="S45" s="17">
        <f t="shared" si="2"/>
        <v>22.867803837953083</v>
      </c>
    </row>
    <row r="46" spans="2:19" ht="15">
      <c r="B46" s="8">
        <v>42</v>
      </c>
      <c r="C46" s="84" t="s">
        <v>75</v>
      </c>
      <c r="D46" s="85" t="s">
        <v>76</v>
      </c>
      <c r="E46" s="73">
        <v>0.04736111111111111</v>
      </c>
      <c r="F46" s="74">
        <v>0.04722222222222222</v>
      </c>
      <c r="G46" s="23"/>
      <c r="H46" s="23"/>
      <c r="I46" s="62"/>
      <c r="J46" s="57">
        <v>0</v>
      </c>
      <c r="K46" s="58">
        <f>SUM(2-F46/$F$53)*100</f>
        <v>14.376706096451318</v>
      </c>
      <c r="L46" s="58">
        <v>0</v>
      </c>
      <c r="M46" s="58">
        <v>0</v>
      </c>
      <c r="N46" s="58">
        <v>0</v>
      </c>
      <c r="O46" s="59">
        <f t="shared" si="0"/>
        <v>14.376706096451318</v>
      </c>
      <c r="P46" s="75">
        <f>SMALL((J46,K46,L46,M46,N46),1)</f>
        <v>0</v>
      </c>
      <c r="Q46" s="76">
        <f>SMALL((K46,L46,M46,N46,J46),2)</f>
        <v>0</v>
      </c>
      <c r="R46" s="60">
        <f t="shared" si="1"/>
        <v>0</v>
      </c>
      <c r="S46" s="17">
        <f t="shared" si="2"/>
        <v>14.376706096451318</v>
      </c>
    </row>
    <row r="47" spans="2:19" ht="15">
      <c r="B47" s="10">
        <v>43</v>
      </c>
      <c r="C47" s="23" t="s">
        <v>128</v>
      </c>
      <c r="D47" s="24" t="s">
        <v>127</v>
      </c>
      <c r="E47" s="73"/>
      <c r="F47" s="74"/>
      <c r="G47" s="54">
        <v>0.1430324074074074</v>
      </c>
      <c r="H47" s="54"/>
      <c r="I47" s="62"/>
      <c r="J47" s="57">
        <v>0</v>
      </c>
      <c r="K47" s="57">
        <v>0</v>
      </c>
      <c r="L47" s="58">
        <f>SUM(2-G47/$G$4)*100</f>
        <v>6.422305764411029</v>
      </c>
      <c r="M47" s="58">
        <v>0</v>
      </c>
      <c r="N47" s="58">
        <v>0</v>
      </c>
      <c r="O47" s="59">
        <f t="shared" si="0"/>
        <v>6.422305764411029</v>
      </c>
      <c r="P47" s="75">
        <f>SMALL((J47,K47,L47,M47,N47),1)</f>
        <v>0</v>
      </c>
      <c r="Q47" s="76">
        <f>SMALL((K47,L47,M47,N47,J47),2)</f>
        <v>0</v>
      </c>
      <c r="R47" s="60">
        <f t="shared" si="1"/>
        <v>0</v>
      </c>
      <c r="S47" s="17">
        <f t="shared" si="2"/>
        <v>6.422305764411029</v>
      </c>
    </row>
    <row r="48" spans="2:19" ht="15">
      <c r="B48" s="8">
        <v>44</v>
      </c>
      <c r="C48" s="23" t="s">
        <v>132</v>
      </c>
      <c r="D48" s="24" t="s">
        <v>98</v>
      </c>
      <c r="E48" s="73"/>
      <c r="F48" s="74"/>
      <c r="G48" s="23" t="s">
        <v>97</v>
      </c>
      <c r="H48" s="23"/>
      <c r="I48" s="62"/>
      <c r="J48" s="57">
        <v>0</v>
      </c>
      <c r="K48" s="57">
        <v>0</v>
      </c>
      <c r="L48" s="58">
        <v>0</v>
      </c>
      <c r="M48" s="58">
        <v>0</v>
      </c>
      <c r="N48" s="58">
        <v>0</v>
      </c>
      <c r="O48" s="59">
        <f t="shared" si="0"/>
        <v>0</v>
      </c>
      <c r="P48" s="75">
        <f>SMALL((J48,K48,L48,M48,N48),1)</f>
        <v>0</v>
      </c>
      <c r="Q48" s="76">
        <f>SMALL((K48,L48,M48,N48,J48),2)</f>
        <v>0</v>
      </c>
      <c r="R48" s="60">
        <f t="shared" si="1"/>
        <v>0</v>
      </c>
      <c r="S48" s="17">
        <f t="shared" si="2"/>
        <v>0</v>
      </c>
    </row>
    <row r="49" spans="2:19" ht="15">
      <c r="B49" s="10">
        <v>45</v>
      </c>
      <c r="C49" s="23" t="s">
        <v>133</v>
      </c>
      <c r="D49" s="24" t="s">
        <v>91</v>
      </c>
      <c r="E49" s="73"/>
      <c r="F49" s="74"/>
      <c r="G49" s="23" t="s">
        <v>97</v>
      </c>
      <c r="H49" s="23"/>
      <c r="I49" s="62"/>
      <c r="J49" s="57">
        <v>0</v>
      </c>
      <c r="K49" s="57">
        <v>0</v>
      </c>
      <c r="L49" s="58">
        <v>0</v>
      </c>
      <c r="M49" s="58">
        <v>0</v>
      </c>
      <c r="N49" s="58">
        <v>0</v>
      </c>
      <c r="O49" s="59">
        <f t="shared" si="0"/>
        <v>0</v>
      </c>
      <c r="P49" s="75">
        <f>SMALL((J49,K49,L49,M49,N49),1)</f>
        <v>0</v>
      </c>
      <c r="Q49" s="76">
        <f>SMALL((K49,L49,M49,N49,J49),2)</f>
        <v>0</v>
      </c>
      <c r="R49" s="60">
        <f t="shared" si="1"/>
        <v>0</v>
      </c>
      <c r="S49" s="17">
        <f t="shared" si="2"/>
        <v>0</v>
      </c>
    </row>
    <row r="50" spans="2:19" ht="15">
      <c r="B50" s="8">
        <v>46</v>
      </c>
      <c r="C50" s="25" t="s">
        <v>134</v>
      </c>
      <c r="D50" s="25" t="s">
        <v>91</v>
      </c>
      <c r="E50" s="73"/>
      <c r="F50" s="74"/>
      <c r="G50" s="23" t="s">
        <v>97</v>
      </c>
      <c r="H50" s="23"/>
      <c r="I50" s="62"/>
      <c r="J50" s="57">
        <v>0</v>
      </c>
      <c r="K50" s="57">
        <v>0</v>
      </c>
      <c r="L50" s="58">
        <v>0</v>
      </c>
      <c r="M50" s="58">
        <v>0</v>
      </c>
      <c r="N50" s="58">
        <v>0</v>
      </c>
      <c r="O50" s="59">
        <f t="shared" si="0"/>
        <v>0</v>
      </c>
      <c r="P50" s="75">
        <f>SMALL((J50,K50,L50,M50,N50),1)</f>
        <v>0</v>
      </c>
      <c r="Q50" s="76">
        <f>SMALL((K50,L50,M50,N50,J50),2)</f>
        <v>0</v>
      </c>
      <c r="R50" s="60">
        <f t="shared" si="1"/>
        <v>0</v>
      </c>
      <c r="S50" s="17">
        <f t="shared" si="2"/>
        <v>0</v>
      </c>
    </row>
    <row r="51" spans="2:19" ht="15">
      <c r="B51" s="10">
        <v>47</v>
      </c>
      <c r="C51" s="25" t="s">
        <v>129</v>
      </c>
      <c r="D51" s="25" t="s">
        <v>130</v>
      </c>
      <c r="E51" s="73"/>
      <c r="F51" s="74"/>
      <c r="G51" s="23" t="s">
        <v>94</v>
      </c>
      <c r="H51" s="23"/>
      <c r="I51" s="62"/>
      <c r="J51" s="57">
        <v>0</v>
      </c>
      <c r="K51" s="57">
        <v>0</v>
      </c>
      <c r="L51" s="58">
        <v>0</v>
      </c>
      <c r="M51" s="58">
        <v>0</v>
      </c>
      <c r="N51" s="58">
        <v>0</v>
      </c>
      <c r="O51" s="59">
        <f t="shared" si="0"/>
        <v>0</v>
      </c>
      <c r="P51" s="75">
        <f>SMALL((J51,K51,L51,M51,N51),1)</f>
        <v>0</v>
      </c>
      <c r="Q51" s="76">
        <f>SMALL((K51,L51,M51,N51,J51),2)</f>
        <v>0</v>
      </c>
      <c r="R51" s="60">
        <f t="shared" si="1"/>
        <v>0</v>
      </c>
      <c r="S51" s="17">
        <f t="shared" si="2"/>
        <v>0</v>
      </c>
    </row>
    <row r="52" spans="2:19" ht="15">
      <c r="B52" s="8">
        <v>48</v>
      </c>
      <c r="C52" s="23" t="s">
        <v>135</v>
      </c>
      <c r="D52" s="24" t="s">
        <v>98</v>
      </c>
      <c r="E52" s="73"/>
      <c r="F52" s="74"/>
      <c r="G52" s="23" t="s">
        <v>97</v>
      </c>
      <c r="H52" s="23"/>
      <c r="I52" s="62"/>
      <c r="J52" s="57">
        <v>0</v>
      </c>
      <c r="K52" s="57">
        <v>0</v>
      </c>
      <c r="L52" s="58">
        <v>0</v>
      </c>
      <c r="M52" s="58">
        <v>0</v>
      </c>
      <c r="N52" s="58">
        <v>0</v>
      </c>
      <c r="O52" s="59">
        <f t="shared" si="0"/>
        <v>0</v>
      </c>
      <c r="P52" s="75">
        <f>SMALL((J52,K52,L52,M52,N52),1)</f>
        <v>0</v>
      </c>
      <c r="Q52" s="76">
        <f>SMALL((K52,L52,M52,N52,J52),2)</f>
        <v>0</v>
      </c>
      <c r="R52" s="60">
        <f t="shared" si="1"/>
        <v>0</v>
      </c>
      <c r="S52" s="17">
        <f t="shared" si="2"/>
        <v>0</v>
      </c>
    </row>
    <row r="53" spans="2:19" ht="15.75" thickBot="1">
      <c r="B53" s="7"/>
      <c r="C53" s="26"/>
      <c r="D53" s="26"/>
      <c r="E53" s="63">
        <v>0.02171296296296296</v>
      </c>
      <c r="F53" s="64">
        <v>0.025439814814814814</v>
      </c>
      <c r="G53" s="38">
        <v>0.07388888888888889</v>
      </c>
      <c r="H53" s="37">
        <v>1.5305555555555557</v>
      </c>
      <c r="I53" s="65">
        <v>0.0275</v>
      </c>
      <c r="J53" s="66"/>
      <c r="K53" s="26"/>
      <c r="L53" s="26"/>
      <c r="M53" s="26"/>
      <c r="N53" s="26"/>
      <c r="O53" s="26"/>
      <c r="P53" s="66"/>
      <c r="Q53" s="67"/>
      <c r="R53" s="66"/>
      <c r="S53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2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2.28125" style="86" customWidth="1"/>
    <col min="2" max="2" width="3.57421875" style="86" customWidth="1"/>
    <col min="3" max="3" width="19.00390625" style="86" customWidth="1"/>
    <col min="4" max="4" width="24.00390625" style="86" customWidth="1"/>
    <col min="5" max="5" width="9.7109375" style="86" customWidth="1"/>
    <col min="6" max="6" width="10.140625" style="86" customWidth="1"/>
    <col min="7" max="9" width="9.7109375" style="86" customWidth="1"/>
    <col min="10" max="11" width="10.00390625" style="86" customWidth="1"/>
    <col min="12" max="12" width="8.421875" style="86" customWidth="1"/>
    <col min="13" max="14" width="9.57421875" style="86" customWidth="1"/>
    <col min="15" max="16384" width="9.140625" style="86" customWidth="1"/>
  </cols>
  <sheetData>
    <row r="2" ht="15.75" thickBot="1">
      <c r="C2" s="4" t="s">
        <v>85</v>
      </c>
    </row>
    <row r="3" spans="2:19" ht="15">
      <c r="B3" s="87"/>
      <c r="C3" s="30"/>
      <c r="D3" s="30"/>
      <c r="E3" s="27" t="s">
        <v>37</v>
      </c>
      <c r="F3" s="28" t="s">
        <v>38</v>
      </c>
      <c r="G3" s="29" t="s">
        <v>100</v>
      </c>
      <c r="H3" s="87" t="s">
        <v>153</v>
      </c>
      <c r="I3" s="31" t="s">
        <v>158</v>
      </c>
      <c r="J3" s="88" t="s">
        <v>102</v>
      </c>
      <c r="K3" s="28" t="s">
        <v>102</v>
      </c>
      <c r="L3" s="28" t="s">
        <v>104</v>
      </c>
      <c r="M3" s="153" t="s">
        <v>152</v>
      </c>
      <c r="N3" s="153" t="s">
        <v>152</v>
      </c>
      <c r="O3" s="29" t="s">
        <v>167</v>
      </c>
      <c r="P3" s="33" t="s">
        <v>159</v>
      </c>
      <c r="Q3" s="34"/>
      <c r="R3" s="33" t="s">
        <v>165</v>
      </c>
      <c r="S3" s="35" t="s">
        <v>36</v>
      </c>
    </row>
    <row r="4" spans="2:22" ht="15.75" thickBot="1">
      <c r="B4" s="97"/>
      <c r="C4" s="91"/>
      <c r="D4" s="91"/>
      <c r="E4" s="36">
        <v>1.4069444444444443</v>
      </c>
      <c r="F4" s="37">
        <v>1.7604166666666667</v>
      </c>
      <c r="G4" s="154">
        <v>0.057118055555555554</v>
      </c>
      <c r="H4" s="36">
        <v>2.2354166666666666</v>
      </c>
      <c r="I4" s="171">
        <v>2.0791666666666666</v>
      </c>
      <c r="J4" s="155" t="s">
        <v>111</v>
      </c>
      <c r="K4" s="41" t="s">
        <v>111</v>
      </c>
      <c r="L4" s="41" t="s">
        <v>112</v>
      </c>
      <c r="M4" s="156" t="s">
        <v>111</v>
      </c>
      <c r="N4" s="156" t="s">
        <v>111</v>
      </c>
      <c r="O4" s="120" t="s">
        <v>36</v>
      </c>
      <c r="P4" s="44"/>
      <c r="Q4" s="45"/>
      <c r="R4" s="157" t="s">
        <v>166</v>
      </c>
      <c r="S4" s="158" t="s">
        <v>163</v>
      </c>
      <c r="V4" s="159"/>
    </row>
    <row r="5" spans="2:22" ht="15">
      <c r="B5" s="172">
        <v>1</v>
      </c>
      <c r="C5" s="82" t="s">
        <v>1</v>
      </c>
      <c r="D5" s="83" t="s">
        <v>2</v>
      </c>
      <c r="E5" s="173">
        <v>1.4069444444444443</v>
      </c>
      <c r="F5" s="174">
        <v>1.7604166666666667</v>
      </c>
      <c r="G5" s="160">
        <v>0.057118055555555554</v>
      </c>
      <c r="H5" s="161"/>
      <c r="I5" s="162"/>
      <c r="J5" s="175">
        <f>SUM(2-E5/$E$4)*100</f>
        <v>100</v>
      </c>
      <c r="K5" s="176">
        <f>SUM(2-F5/$F$4)*100</f>
        <v>100</v>
      </c>
      <c r="L5" s="176">
        <f>SUM(2-G5/$G$4)*100</f>
        <v>100</v>
      </c>
      <c r="M5" s="176">
        <v>0</v>
      </c>
      <c r="N5" s="177">
        <v>0</v>
      </c>
      <c r="O5" s="52">
        <f>SUM(J5:N5)</f>
        <v>300</v>
      </c>
      <c r="P5" s="126">
        <f>SMALL((J5,K5,L5,M5,N5),2)</f>
        <v>0</v>
      </c>
      <c r="Q5" s="178">
        <f>SMALL((K5,L5,M5,N5,J5),1)</f>
        <v>0</v>
      </c>
      <c r="R5" s="163">
        <f>SUM(P5:Q5)</f>
        <v>0</v>
      </c>
      <c r="S5" s="18">
        <f>SUM(O5-R5)</f>
        <v>300</v>
      </c>
      <c r="U5" s="164"/>
      <c r="V5" s="159"/>
    </row>
    <row r="6" spans="2:22" ht="15">
      <c r="B6" s="104">
        <v>2</v>
      </c>
      <c r="C6" s="84" t="s">
        <v>15</v>
      </c>
      <c r="D6" s="85" t="s">
        <v>8</v>
      </c>
      <c r="E6" s="179">
        <v>1.8402777777777777</v>
      </c>
      <c r="F6" s="141">
        <v>1.9944444444444445</v>
      </c>
      <c r="G6" s="165">
        <v>0.06790509259259259</v>
      </c>
      <c r="H6" s="166">
        <v>2.2354166666666666</v>
      </c>
      <c r="I6" s="180">
        <v>2.0791666666666666</v>
      </c>
      <c r="J6" s="181">
        <f>SUM(2-E6/$E$4)*100</f>
        <v>69.20039486673248</v>
      </c>
      <c r="K6" s="182">
        <f>SUM(2-F6/$F$4)*100</f>
        <v>86.70611439842209</v>
      </c>
      <c r="L6" s="182">
        <f>SUM(2-G6/$G$4)*100</f>
        <v>81.1144883485309</v>
      </c>
      <c r="M6" s="176">
        <f>SUM(2-H6/$H$4)*100</f>
        <v>100</v>
      </c>
      <c r="N6" s="176">
        <f>SUM(2-I6/$I$4)*100</f>
        <v>100</v>
      </c>
      <c r="O6" s="52">
        <f>SUM(J6:N6)</f>
        <v>437.0209976136855</v>
      </c>
      <c r="P6" s="183">
        <f>SMALL((J6,K6,L6,M6,N6),2)</f>
        <v>81.1144883485309</v>
      </c>
      <c r="Q6" s="184">
        <f>SMALL((K6,L6,M6,N6,J6),1)</f>
        <v>69.20039486673248</v>
      </c>
      <c r="R6" s="167">
        <f>SUM(P6:Q6)</f>
        <v>150.31488321526336</v>
      </c>
      <c r="S6" s="19">
        <f>SUM(O6-R6)</f>
        <v>286.70611439842213</v>
      </c>
      <c r="U6" s="164"/>
      <c r="V6" s="159"/>
    </row>
    <row r="7" spans="2:22" ht="15">
      <c r="B7" s="104">
        <v>3</v>
      </c>
      <c r="C7" s="84" t="s">
        <v>28</v>
      </c>
      <c r="D7" s="85" t="s">
        <v>29</v>
      </c>
      <c r="E7" s="179">
        <v>2.0722222222222224</v>
      </c>
      <c r="F7" s="145">
        <v>0.04850694444444444</v>
      </c>
      <c r="G7" s="185"/>
      <c r="H7" s="186"/>
      <c r="I7" s="185"/>
      <c r="J7" s="181">
        <f>SUM(2-E7/$E$4)*100</f>
        <v>52.71470878578477</v>
      </c>
      <c r="K7" s="182">
        <f>SUM(2-F7/$F$10)*100</f>
        <v>34.67455621301778</v>
      </c>
      <c r="L7" s="182">
        <v>0</v>
      </c>
      <c r="M7" s="187">
        <v>0</v>
      </c>
      <c r="N7" s="187">
        <v>0</v>
      </c>
      <c r="O7" s="52">
        <f>SUM(J7:N7)</f>
        <v>87.38926499880256</v>
      </c>
      <c r="P7" s="183">
        <f>SMALL((J7,K7,L7,M7,N7),2)</f>
        <v>0</v>
      </c>
      <c r="Q7" s="184">
        <f>SMALL((K7,L7,M7,N7,J7),1)</f>
        <v>0</v>
      </c>
      <c r="R7" s="167">
        <f>SUM(P7:Q7)</f>
        <v>0</v>
      </c>
      <c r="S7" s="19">
        <f>SUM(O7-R7)</f>
        <v>87.38926499880256</v>
      </c>
      <c r="V7" s="159"/>
    </row>
    <row r="8" spans="2:22" ht="15">
      <c r="B8" s="104">
        <v>4</v>
      </c>
      <c r="C8" s="23" t="s">
        <v>107</v>
      </c>
      <c r="D8" s="24" t="s">
        <v>108</v>
      </c>
      <c r="E8" s="179"/>
      <c r="F8" s="145"/>
      <c r="G8" s="165">
        <v>0.1135648148148148</v>
      </c>
      <c r="H8" s="168"/>
      <c r="I8" s="165"/>
      <c r="J8" s="181">
        <v>0</v>
      </c>
      <c r="K8" s="182">
        <v>0</v>
      </c>
      <c r="L8" s="182">
        <f>SUM(2-G8/$G$4)*100</f>
        <v>1.1752786220871503</v>
      </c>
      <c r="M8" s="187">
        <v>0</v>
      </c>
      <c r="N8" s="187">
        <v>0</v>
      </c>
      <c r="O8" s="52">
        <f>SUM(J8:N8)</f>
        <v>1.1752786220871503</v>
      </c>
      <c r="P8" s="183">
        <f>SMALL((J8,K8,L8,M8,N8),2)</f>
        <v>0</v>
      </c>
      <c r="Q8" s="184">
        <f>SMALL((K8,L8,M8,N8,J8),1)</f>
        <v>0</v>
      </c>
      <c r="R8" s="167">
        <f>SUM(P8:Q8)</f>
        <v>0</v>
      </c>
      <c r="S8" s="19">
        <f>SUM(O8-R8)</f>
        <v>1.1752786220871503</v>
      </c>
      <c r="V8" s="159"/>
    </row>
    <row r="9" spans="2:22" ht="15">
      <c r="B9" s="104">
        <v>5</v>
      </c>
      <c r="C9" s="23" t="s">
        <v>109</v>
      </c>
      <c r="D9" s="24" t="s">
        <v>110</v>
      </c>
      <c r="E9" s="179"/>
      <c r="F9" s="145"/>
      <c r="G9" s="165">
        <v>0.12943287037037038</v>
      </c>
      <c r="H9" s="168"/>
      <c r="I9" s="165"/>
      <c r="J9" s="181">
        <v>0</v>
      </c>
      <c r="K9" s="182">
        <v>0</v>
      </c>
      <c r="L9" s="182">
        <v>0</v>
      </c>
      <c r="M9" s="187">
        <v>0</v>
      </c>
      <c r="N9" s="187">
        <v>0</v>
      </c>
      <c r="O9" s="52">
        <f>SUM(J9:N9)</f>
        <v>0</v>
      </c>
      <c r="P9" s="183">
        <f>SMALL((J9,K9,L9,M9,N9),2)</f>
        <v>0</v>
      </c>
      <c r="Q9" s="184">
        <f>SMALL((K9,L9,M9,N9,J9),1)</f>
        <v>0</v>
      </c>
      <c r="R9" s="167">
        <f>SUM(P9:Q9)</f>
        <v>0</v>
      </c>
      <c r="S9" s="19">
        <f>SUM(O9-R9)</f>
        <v>0</v>
      </c>
      <c r="V9" s="159"/>
    </row>
    <row r="10" spans="2:22" ht="15.75" thickBot="1">
      <c r="B10" s="66"/>
      <c r="C10" s="26"/>
      <c r="D10" s="26"/>
      <c r="E10" s="36">
        <v>1.4069444444444443</v>
      </c>
      <c r="F10" s="169">
        <v>0.02934027777777778</v>
      </c>
      <c r="G10" s="154">
        <v>0.057118055555555554</v>
      </c>
      <c r="H10" s="36">
        <v>2.2354166666666666</v>
      </c>
      <c r="I10" s="171">
        <v>2.0791666666666666</v>
      </c>
      <c r="J10" s="26"/>
      <c r="K10" s="26"/>
      <c r="L10" s="26"/>
      <c r="M10" s="26"/>
      <c r="N10" s="26"/>
      <c r="O10" s="26"/>
      <c r="P10" s="66"/>
      <c r="Q10" s="67"/>
      <c r="R10" s="68"/>
      <c r="S10" s="67"/>
      <c r="U10" s="164"/>
      <c r="V10" s="159"/>
    </row>
    <row r="11" spans="21:22" ht="15">
      <c r="U11" s="164"/>
      <c r="V11" s="159"/>
    </row>
    <row r="12" spans="2:22" ht="15">
      <c r="B12" s="106"/>
      <c r="C12" s="188"/>
      <c r="D12" s="189"/>
      <c r="E12" s="188"/>
      <c r="F12" s="188"/>
      <c r="G12" s="106"/>
      <c r="H12" s="189"/>
      <c r="V12" s="159"/>
    </row>
    <row r="13" spans="2:22" ht="15">
      <c r="B13" s="106"/>
      <c r="C13" s="106"/>
      <c r="D13" s="106"/>
      <c r="E13" s="106"/>
      <c r="F13" s="106"/>
      <c r="G13" s="106"/>
      <c r="H13" s="106"/>
      <c r="J13" s="170"/>
      <c r="K13" s="159"/>
      <c r="V13" s="159"/>
    </row>
    <row r="14" spans="10:22" ht="15">
      <c r="J14" s="170"/>
      <c r="V14" s="159"/>
    </row>
    <row r="15" spans="10:22" ht="15">
      <c r="J15" s="170"/>
      <c r="V15" s="159"/>
    </row>
    <row r="16" ht="15">
      <c r="J16" s="170"/>
    </row>
    <row r="18" ht="15">
      <c r="J18" s="170"/>
    </row>
    <row r="19" ht="15">
      <c r="J19" s="170"/>
    </row>
    <row r="20" ht="15">
      <c r="J20" s="164"/>
    </row>
    <row r="21" ht="15">
      <c r="J21" s="164"/>
    </row>
    <row r="22" ht="15">
      <c r="J22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5"/>
  <sheetViews>
    <sheetView zoomScalePageLayoutView="0" workbookViewId="0" topLeftCell="A1">
      <selection activeCell="C4" sqref="C4:C5"/>
    </sheetView>
  </sheetViews>
  <sheetFormatPr defaultColWidth="9.140625" defaultRowHeight="15"/>
  <cols>
    <col min="1" max="1" width="9.140625" style="86" customWidth="1"/>
    <col min="2" max="2" width="5.8515625" style="86" customWidth="1"/>
    <col min="3" max="3" width="23.28125" style="86" customWidth="1"/>
    <col min="4" max="4" width="27.00390625" style="86" customWidth="1"/>
    <col min="5" max="5" width="10.28125" style="86" customWidth="1"/>
    <col min="6" max="6" width="9.8515625" style="86" customWidth="1"/>
    <col min="7" max="9" width="10.140625" style="86" customWidth="1"/>
    <col min="10" max="17" width="9.140625" style="86" customWidth="1"/>
    <col min="18" max="18" width="8.421875" style="86" customWidth="1"/>
    <col min="19" max="16384" width="9.140625" style="86" customWidth="1"/>
  </cols>
  <sheetData>
    <row r="1" ht="15.75" thickBot="1">
      <c r="C1" s="4" t="s">
        <v>84</v>
      </c>
    </row>
    <row r="2" spans="2:19" ht="15.75" thickBot="1">
      <c r="B2" s="33"/>
      <c r="C2" s="32"/>
      <c r="D2" s="28"/>
      <c r="E2" s="190" t="s">
        <v>37</v>
      </c>
      <c r="F2" s="190" t="s">
        <v>38</v>
      </c>
      <c r="G2" s="190" t="s">
        <v>100</v>
      </c>
      <c r="H2" s="190" t="s">
        <v>153</v>
      </c>
      <c r="I2" s="191" t="s">
        <v>158</v>
      </c>
      <c r="J2" s="27" t="s">
        <v>102</v>
      </c>
      <c r="K2" s="28" t="s">
        <v>102</v>
      </c>
      <c r="L2" s="28" t="s">
        <v>104</v>
      </c>
      <c r="M2" s="28" t="s">
        <v>152</v>
      </c>
      <c r="N2" s="28" t="s">
        <v>152</v>
      </c>
      <c r="O2" s="29" t="s">
        <v>167</v>
      </c>
      <c r="P2" s="32" t="s">
        <v>159</v>
      </c>
      <c r="Q2" s="34"/>
      <c r="R2" s="33" t="s">
        <v>165</v>
      </c>
      <c r="S2" s="35" t="s">
        <v>36</v>
      </c>
    </row>
    <row r="3" spans="2:21" ht="15.75" thickBot="1">
      <c r="B3" s="192"/>
      <c r="C3" s="25"/>
      <c r="D3" s="193"/>
      <c r="E3" s="194">
        <v>1.4909722222222221</v>
      </c>
      <c r="F3" s="195">
        <v>1.7576388888888888</v>
      </c>
      <c r="G3" s="196">
        <v>0.05480324074074074</v>
      </c>
      <c r="H3" s="195">
        <v>1.6284722222222223</v>
      </c>
      <c r="I3" s="197">
        <v>1.9638888888888888</v>
      </c>
      <c r="J3" s="40" t="s">
        <v>111</v>
      </c>
      <c r="K3" s="41" t="s">
        <v>111</v>
      </c>
      <c r="L3" s="41" t="s">
        <v>112</v>
      </c>
      <c r="M3" s="42" t="s">
        <v>111</v>
      </c>
      <c r="N3" s="42" t="s">
        <v>111</v>
      </c>
      <c r="O3" s="120" t="s">
        <v>36</v>
      </c>
      <c r="P3" s="198"/>
      <c r="Q3" s="199"/>
      <c r="R3" s="157" t="s">
        <v>166</v>
      </c>
      <c r="S3" s="158" t="s">
        <v>163</v>
      </c>
      <c r="T3" s="164"/>
      <c r="U3" s="159"/>
    </row>
    <row r="4" spans="2:21" ht="15">
      <c r="B4" s="210">
        <v>1</v>
      </c>
      <c r="C4" s="211" t="s">
        <v>44</v>
      </c>
      <c r="D4" s="212" t="s">
        <v>17</v>
      </c>
      <c r="E4" s="213">
        <v>1.4909722222222221</v>
      </c>
      <c r="F4" s="214">
        <v>1.7576388888888888</v>
      </c>
      <c r="G4" s="200">
        <v>0.05480324074074074</v>
      </c>
      <c r="H4" s="201">
        <v>1.6284722222222223</v>
      </c>
      <c r="I4" s="202">
        <v>1.9638888888888888</v>
      </c>
      <c r="J4" s="203">
        <f aca="true" t="shared" si="0" ref="J4:J9">SUM(2-E4/$E$3)*100</f>
        <v>100</v>
      </c>
      <c r="K4" s="51">
        <f>SUM(2-F4/$F$3)*100</f>
        <v>100</v>
      </c>
      <c r="L4" s="51">
        <f>SUM(2-G4/$G$3)*100</f>
        <v>100</v>
      </c>
      <c r="M4" s="51">
        <f>SUM(2-H4/$H$3)*100</f>
        <v>100</v>
      </c>
      <c r="N4" s="51">
        <f>SUM(2-I4/$I$3)*100</f>
        <v>100</v>
      </c>
      <c r="O4" s="52">
        <f>SUM(J4:N4)</f>
        <v>500</v>
      </c>
      <c r="P4" s="215">
        <f>SMALL((J4,K4,L4,M4,N4),2)</f>
        <v>100</v>
      </c>
      <c r="Q4" s="216">
        <f>SMALL((K4,L4,M4,N4,O4),1)</f>
        <v>100</v>
      </c>
      <c r="R4" s="163">
        <f>SUM(P4:Q4)</f>
        <v>200</v>
      </c>
      <c r="S4" s="20">
        <f>SUM(O4-R4)</f>
        <v>300</v>
      </c>
      <c r="U4" s="159"/>
    </row>
    <row r="5" spans="2:21" ht="15">
      <c r="B5" s="217">
        <v>2</v>
      </c>
      <c r="C5" s="84" t="s">
        <v>51</v>
      </c>
      <c r="D5" s="85" t="s">
        <v>52</v>
      </c>
      <c r="E5" s="179">
        <v>1.590972222222222</v>
      </c>
      <c r="F5" s="141">
        <v>1.9118055555555555</v>
      </c>
      <c r="G5" s="54">
        <v>0.06652777777777778</v>
      </c>
      <c r="H5" s="54"/>
      <c r="I5" s="204"/>
      <c r="J5" s="205">
        <f t="shared" si="0"/>
        <v>93.29296693060085</v>
      </c>
      <c r="K5" s="58">
        <f>SUM(2-F5/$F$3)*100</f>
        <v>91.22876333465032</v>
      </c>
      <c r="L5" s="58">
        <f>SUM(2-G5/$G$3)*100</f>
        <v>78.60612460401266</v>
      </c>
      <c r="M5" s="58">
        <v>0</v>
      </c>
      <c r="N5" s="58">
        <v>0</v>
      </c>
      <c r="O5" s="59">
        <f aca="true" t="shared" si="1" ref="O5:O13">SUM(J5:N5)</f>
        <v>263.12785486926384</v>
      </c>
      <c r="P5" s="183">
        <f>SMALL((J5,K5,L5,M5,N5),2)</f>
        <v>0</v>
      </c>
      <c r="Q5" s="184">
        <f>SMALL((K5,L5,M5,N5,O5),1)</f>
        <v>0</v>
      </c>
      <c r="R5" s="167">
        <f aca="true" t="shared" si="2" ref="R5:R13">SUM(P5:Q5)</f>
        <v>0</v>
      </c>
      <c r="S5" s="17">
        <f aca="true" t="shared" si="3" ref="S5:S13">SUM(O5-R5)</f>
        <v>263.12785486926384</v>
      </c>
      <c r="T5" s="164"/>
      <c r="U5" s="159"/>
    </row>
    <row r="6" spans="2:21" ht="15">
      <c r="B6" s="186">
        <v>3</v>
      </c>
      <c r="C6" s="84" t="s">
        <v>69</v>
      </c>
      <c r="D6" s="85" t="s">
        <v>52</v>
      </c>
      <c r="E6" s="179">
        <v>1.8381944444444445</v>
      </c>
      <c r="F6" s="141">
        <v>2.3631944444444444</v>
      </c>
      <c r="G6" s="54">
        <v>0.07263888888888889</v>
      </c>
      <c r="H6" s="54"/>
      <c r="I6" s="204"/>
      <c r="J6" s="205">
        <f t="shared" si="0"/>
        <v>76.7116907312529</v>
      </c>
      <c r="K6" s="58">
        <f>SUM(2-F6/$F$3)*100</f>
        <v>65.54721453970762</v>
      </c>
      <c r="L6" s="58">
        <f>SUM(2-G6/$G$3)*100</f>
        <v>67.45512143611406</v>
      </c>
      <c r="M6" s="58">
        <v>0</v>
      </c>
      <c r="N6" s="58">
        <v>0</v>
      </c>
      <c r="O6" s="59">
        <f t="shared" si="1"/>
        <v>209.7140267070746</v>
      </c>
      <c r="P6" s="183">
        <f>SMALL((J6,K6,L6,M6,N6),2)</f>
        <v>0</v>
      </c>
      <c r="Q6" s="184">
        <f>SMALL((K6,L6,M6,N6,O6),1)</f>
        <v>0</v>
      </c>
      <c r="R6" s="167">
        <f t="shared" si="2"/>
        <v>0</v>
      </c>
      <c r="S6" s="17">
        <f t="shared" si="3"/>
        <v>209.7140267070746</v>
      </c>
      <c r="T6" s="164"/>
      <c r="U6" s="159"/>
    </row>
    <row r="7" spans="2:21" ht="15">
      <c r="B7" s="217">
        <v>4</v>
      </c>
      <c r="C7" s="84" t="s">
        <v>71</v>
      </c>
      <c r="D7" s="85" t="s">
        <v>41</v>
      </c>
      <c r="E7" s="179">
        <v>1.9534722222222223</v>
      </c>
      <c r="F7" s="141">
        <v>2.328472222222222</v>
      </c>
      <c r="G7" s="54">
        <v>0.07881944444444444</v>
      </c>
      <c r="H7" s="54"/>
      <c r="I7" s="204"/>
      <c r="J7" s="205">
        <f t="shared" si="0"/>
        <v>68.97997205402886</v>
      </c>
      <c r="K7" s="58">
        <f>SUM(2-F7/$F$3)*100</f>
        <v>67.52271829316476</v>
      </c>
      <c r="L7" s="58">
        <f>SUM(2-G7/$G$3)*100</f>
        <v>56.17740232312567</v>
      </c>
      <c r="M7" s="58">
        <v>0</v>
      </c>
      <c r="N7" s="58">
        <v>0</v>
      </c>
      <c r="O7" s="59">
        <f t="shared" si="1"/>
        <v>192.68009267031928</v>
      </c>
      <c r="P7" s="183">
        <f>SMALL((J7,K7,L7,M7,N7),2)</f>
        <v>0</v>
      </c>
      <c r="Q7" s="184">
        <f>SMALL((K7,L7,M7,N7,O7),1)</f>
        <v>0</v>
      </c>
      <c r="R7" s="167">
        <f t="shared" si="2"/>
        <v>0</v>
      </c>
      <c r="S7" s="17">
        <f t="shared" si="3"/>
        <v>192.68009267031928</v>
      </c>
      <c r="U7" s="159"/>
    </row>
    <row r="8" spans="2:21" ht="15">
      <c r="B8" s="186">
        <v>5</v>
      </c>
      <c r="C8" s="84" t="s">
        <v>70</v>
      </c>
      <c r="D8" s="85" t="s">
        <v>17</v>
      </c>
      <c r="E8" s="179">
        <v>1.8666666666666665</v>
      </c>
      <c r="F8" s="141">
        <v>2.390277777777778</v>
      </c>
      <c r="G8" s="54">
        <v>0.08077546296296297</v>
      </c>
      <c r="H8" s="54"/>
      <c r="I8" s="204"/>
      <c r="J8" s="205">
        <f t="shared" si="0"/>
        <v>74.80204937121566</v>
      </c>
      <c r="K8" s="58">
        <f>SUM(2-F8/$F$3)*100</f>
        <v>64.00632161201105</v>
      </c>
      <c r="L8" s="58">
        <f>SUM(2-G8/$G$3)*100</f>
        <v>52.60823653643083</v>
      </c>
      <c r="M8" s="58">
        <v>0</v>
      </c>
      <c r="N8" s="58">
        <v>0</v>
      </c>
      <c r="O8" s="59">
        <f t="shared" si="1"/>
        <v>191.41660751965756</v>
      </c>
      <c r="P8" s="183">
        <f>SMALL((J8,K8,L8,M8,N8),2)</f>
        <v>0</v>
      </c>
      <c r="Q8" s="184">
        <f>SMALL((K8,L8,M8,N8,O8),1)</f>
        <v>0</v>
      </c>
      <c r="R8" s="167">
        <f t="shared" si="2"/>
        <v>0</v>
      </c>
      <c r="S8" s="17">
        <f t="shared" si="3"/>
        <v>191.41660751965756</v>
      </c>
      <c r="U8" s="159"/>
    </row>
    <row r="9" spans="2:21" ht="15">
      <c r="B9" s="217">
        <v>6</v>
      </c>
      <c r="C9" s="84" t="s">
        <v>74</v>
      </c>
      <c r="D9" s="85" t="s">
        <v>17</v>
      </c>
      <c r="E9" s="179">
        <v>2.2708333333333335</v>
      </c>
      <c r="F9" s="145">
        <v>0.04386574074074074</v>
      </c>
      <c r="G9" s="54">
        <v>0.12231481481481482</v>
      </c>
      <c r="H9" s="54"/>
      <c r="I9" s="204"/>
      <c r="J9" s="205">
        <f t="shared" si="0"/>
        <v>47.69445738239402</v>
      </c>
      <c r="K9" s="58">
        <f>SUM(2-F9/$F$14)*100</f>
        <v>50.256815487949424</v>
      </c>
      <c r="L9" s="58">
        <v>0</v>
      </c>
      <c r="M9" s="58">
        <v>0</v>
      </c>
      <c r="N9" s="58">
        <v>0</v>
      </c>
      <c r="O9" s="59">
        <f t="shared" si="1"/>
        <v>97.95127287034344</v>
      </c>
      <c r="P9" s="183">
        <f>SMALL((J9,K9,L9,M9,N9),2)</f>
        <v>0</v>
      </c>
      <c r="Q9" s="184">
        <f>SMALL((K9,L9,M9,N9,O9),1)</f>
        <v>0</v>
      </c>
      <c r="R9" s="167">
        <f t="shared" si="2"/>
        <v>0</v>
      </c>
      <c r="S9" s="17">
        <f t="shared" si="3"/>
        <v>97.95127287034344</v>
      </c>
      <c r="T9" s="164"/>
      <c r="U9" s="159"/>
    </row>
    <row r="10" spans="2:21" ht="15">
      <c r="B10" s="186">
        <v>7</v>
      </c>
      <c r="C10" s="23" t="s">
        <v>139</v>
      </c>
      <c r="D10" s="24" t="s">
        <v>143</v>
      </c>
      <c r="E10" s="179"/>
      <c r="F10" s="141"/>
      <c r="G10" s="54">
        <v>0.08197916666666666</v>
      </c>
      <c r="H10" s="54"/>
      <c r="I10" s="204"/>
      <c r="J10" s="205">
        <v>0</v>
      </c>
      <c r="K10" s="58">
        <v>0</v>
      </c>
      <c r="L10" s="58">
        <f>SUM(2-G10/$G$3)*100</f>
        <v>50.41182682154173</v>
      </c>
      <c r="M10" s="58">
        <v>0</v>
      </c>
      <c r="N10" s="58">
        <v>0</v>
      </c>
      <c r="O10" s="59">
        <f t="shared" si="1"/>
        <v>50.41182682154173</v>
      </c>
      <c r="P10" s="183">
        <f>SMALL((J10,K10,L10,M10,N10),2)</f>
        <v>0</v>
      </c>
      <c r="Q10" s="184">
        <f>SMALL((K10,L10,M10,N10,O10),1)</f>
        <v>0</v>
      </c>
      <c r="R10" s="167">
        <f t="shared" si="2"/>
        <v>0</v>
      </c>
      <c r="S10" s="17">
        <f t="shared" si="3"/>
        <v>50.41182682154173</v>
      </c>
      <c r="T10" s="164"/>
      <c r="U10" s="159"/>
    </row>
    <row r="11" spans="2:21" ht="15">
      <c r="B11" s="217">
        <v>8</v>
      </c>
      <c r="C11" s="23" t="s">
        <v>140</v>
      </c>
      <c r="D11" s="24" t="s">
        <v>168</v>
      </c>
      <c r="E11" s="104"/>
      <c r="F11" s="141"/>
      <c r="G11" s="54">
        <v>0.08883101851851853</v>
      </c>
      <c r="H11" s="54"/>
      <c r="I11" s="204"/>
      <c r="J11" s="205">
        <v>0</v>
      </c>
      <c r="K11" s="58">
        <v>0</v>
      </c>
      <c r="L11" s="58">
        <f>SUM(2-G11/$G$3)*100</f>
        <v>37.90918690601899</v>
      </c>
      <c r="M11" s="58">
        <v>0</v>
      </c>
      <c r="N11" s="58">
        <v>0</v>
      </c>
      <c r="O11" s="59">
        <f t="shared" si="1"/>
        <v>37.90918690601899</v>
      </c>
      <c r="P11" s="183">
        <f>SMALL((J11,K11,L11,M11,N11),2)</f>
        <v>0</v>
      </c>
      <c r="Q11" s="184">
        <f>SMALL((K11,L11,M11,N11,O11),1)</f>
        <v>0</v>
      </c>
      <c r="R11" s="167">
        <f t="shared" si="2"/>
        <v>0</v>
      </c>
      <c r="S11" s="17">
        <f t="shared" si="3"/>
        <v>37.90918690601899</v>
      </c>
      <c r="T11" s="164"/>
      <c r="U11" s="159"/>
    </row>
    <row r="12" spans="2:21" ht="15">
      <c r="B12" s="186">
        <v>9</v>
      </c>
      <c r="C12" s="23" t="s">
        <v>141</v>
      </c>
      <c r="D12" s="24" t="s">
        <v>168</v>
      </c>
      <c r="E12" s="104"/>
      <c r="F12" s="141"/>
      <c r="G12" s="54">
        <v>0.09037037037037038</v>
      </c>
      <c r="H12" s="54"/>
      <c r="I12" s="204"/>
      <c r="J12" s="205">
        <v>0</v>
      </c>
      <c r="K12" s="58">
        <v>0</v>
      </c>
      <c r="L12" s="58">
        <f>SUM(2-G12/$G$3)*100</f>
        <v>35.10031678986272</v>
      </c>
      <c r="M12" s="58">
        <v>0</v>
      </c>
      <c r="N12" s="58">
        <v>0</v>
      </c>
      <c r="O12" s="59">
        <f t="shared" si="1"/>
        <v>35.10031678986272</v>
      </c>
      <c r="P12" s="183">
        <f>SMALL((J12,K12,L12,M12,N12),2)</f>
        <v>0</v>
      </c>
      <c r="Q12" s="184">
        <f>SMALL((K12,L12,M12,N12,O12),1)</f>
        <v>0</v>
      </c>
      <c r="R12" s="167">
        <f t="shared" si="2"/>
        <v>0</v>
      </c>
      <c r="S12" s="17">
        <f t="shared" si="3"/>
        <v>35.10031678986272</v>
      </c>
      <c r="T12" s="164"/>
      <c r="U12" s="159"/>
    </row>
    <row r="13" spans="2:21" ht="15">
      <c r="B13" s="217">
        <v>10</v>
      </c>
      <c r="C13" s="23" t="s">
        <v>144</v>
      </c>
      <c r="D13" s="24" t="s">
        <v>106</v>
      </c>
      <c r="E13" s="104"/>
      <c r="F13" s="141"/>
      <c r="G13" s="23" t="s">
        <v>97</v>
      </c>
      <c r="H13" s="23"/>
      <c r="I13" s="206"/>
      <c r="J13" s="205">
        <v>0</v>
      </c>
      <c r="K13" s="58">
        <v>0</v>
      </c>
      <c r="L13" s="58">
        <v>0</v>
      </c>
      <c r="M13" s="58">
        <v>0</v>
      </c>
      <c r="N13" s="58">
        <v>0</v>
      </c>
      <c r="O13" s="59">
        <f t="shared" si="1"/>
        <v>0</v>
      </c>
      <c r="P13" s="183">
        <f>SMALL((J13,K13,L13,M13,N13),2)</f>
        <v>0</v>
      </c>
      <c r="Q13" s="184">
        <f>SMALL((K13,L13,M13,N13,O13),1)</f>
        <v>0</v>
      </c>
      <c r="R13" s="167">
        <f t="shared" si="2"/>
        <v>0</v>
      </c>
      <c r="S13" s="17">
        <f t="shared" si="3"/>
        <v>0</v>
      </c>
      <c r="U13" s="159"/>
    </row>
    <row r="14" spans="2:21" ht="15.75" thickBot="1">
      <c r="B14" s="66"/>
      <c r="C14" s="26"/>
      <c r="D14" s="26"/>
      <c r="E14" s="36">
        <v>1.4909722222222221</v>
      </c>
      <c r="F14" s="64">
        <v>0.02929398148148148</v>
      </c>
      <c r="G14" s="38">
        <v>0.05480324074074074</v>
      </c>
      <c r="H14" s="37">
        <v>1.6284722222222223</v>
      </c>
      <c r="I14" s="39">
        <v>1.9638888888888888</v>
      </c>
      <c r="J14" s="26"/>
      <c r="K14" s="207"/>
      <c r="L14" s="208"/>
      <c r="M14" s="209"/>
      <c r="N14" s="209"/>
      <c r="O14" s="26"/>
      <c r="P14" s="66"/>
      <c r="Q14" s="67"/>
      <c r="R14" s="68"/>
      <c r="S14" s="68"/>
      <c r="U14" s="159"/>
    </row>
    <row r="15" ht="15">
      <c r="U15" s="159"/>
    </row>
    <row r="16" spans="7:21" ht="15">
      <c r="G16" s="170"/>
      <c r="H16" s="170"/>
      <c r="I16" s="170"/>
      <c r="J16" s="159"/>
      <c r="U16" s="159"/>
    </row>
    <row r="17" spans="7:21" ht="15">
      <c r="G17" s="170"/>
      <c r="H17" s="170"/>
      <c r="I17" s="170"/>
      <c r="U17" s="159"/>
    </row>
    <row r="18" spans="8:21" ht="15">
      <c r="H18" s="170"/>
      <c r="I18" s="170"/>
      <c r="U18" s="159"/>
    </row>
    <row r="19" spans="7:21" ht="15">
      <c r="G19" s="170"/>
      <c r="H19" s="170"/>
      <c r="I19" s="170"/>
      <c r="U19" s="159"/>
    </row>
    <row r="20" spans="7:21" ht="15">
      <c r="G20" s="170"/>
      <c r="H20" s="170"/>
      <c r="I20" s="170"/>
      <c r="U20" s="159"/>
    </row>
    <row r="21" spans="7:21" ht="15">
      <c r="G21" s="170"/>
      <c r="H21" s="170"/>
      <c r="I21" s="170"/>
      <c r="U21" s="159"/>
    </row>
    <row r="22" spans="7:21" ht="15">
      <c r="G22" s="170"/>
      <c r="H22" s="170"/>
      <c r="I22" s="170"/>
      <c r="U22" s="159"/>
    </row>
    <row r="23" spans="7:21" ht="15">
      <c r="G23" s="170"/>
      <c r="H23" s="170"/>
      <c r="I23" s="170"/>
      <c r="U23" s="159"/>
    </row>
    <row r="24" spans="7:21" ht="15">
      <c r="G24" s="170"/>
      <c r="H24" s="170"/>
      <c r="I24" s="170"/>
      <c r="U24" s="159"/>
    </row>
    <row r="25" spans="7:21" ht="15">
      <c r="G25" s="170"/>
      <c r="H25" s="170"/>
      <c r="I25" s="170"/>
      <c r="U25" s="15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5"/>
  <sheetViews>
    <sheetView zoomScalePageLayoutView="0" workbookViewId="0" topLeftCell="C1">
      <selection activeCell="C4" sqref="C4:C5"/>
    </sheetView>
  </sheetViews>
  <sheetFormatPr defaultColWidth="9.140625" defaultRowHeight="15"/>
  <cols>
    <col min="1" max="1" width="2.57421875" style="86" customWidth="1"/>
    <col min="2" max="2" width="3.57421875" style="86" customWidth="1"/>
    <col min="3" max="3" width="21.8515625" style="86" customWidth="1"/>
    <col min="4" max="4" width="23.57421875" style="86" customWidth="1"/>
    <col min="5" max="5" width="9.7109375" style="86" customWidth="1"/>
    <col min="6" max="6" width="10.140625" style="86" customWidth="1"/>
    <col min="7" max="11" width="10.00390625" style="86" customWidth="1"/>
    <col min="12" max="12" width="10.57421875" style="86" bestFit="1" customWidth="1"/>
    <col min="13" max="14" width="10.57421875" style="86" customWidth="1"/>
    <col min="15" max="17" width="9.140625" style="86" customWidth="1"/>
    <col min="18" max="18" width="8.140625" style="86" customWidth="1"/>
    <col min="19" max="16384" width="9.140625" style="86" customWidth="1"/>
  </cols>
  <sheetData>
    <row r="1" ht="15.75" thickBot="1">
      <c r="C1" s="4" t="s">
        <v>86</v>
      </c>
    </row>
    <row r="2" spans="2:19" ht="15">
      <c r="B2" s="33"/>
      <c r="C2" s="32"/>
      <c r="D2" s="32"/>
      <c r="E2" s="27" t="s">
        <v>37</v>
      </c>
      <c r="F2" s="28" t="s">
        <v>38</v>
      </c>
      <c r="G2" s="28" t="s">
        <v>100</v>
      </c>
      <c r="H2" s="28" t="s">
        <v>153</v>
      </c>
      <c r="I2" s="29" t="s">
        <v>158</v>
      </c>
      <c r="J2" s="27" t="s">
        <v>102</v>
      </c>
      <c r="K2" s="28" t="s">
        <v>102</v>
      </c>
      <c r="L2" s="28" t="s">
        <v>104</v>
      </c>
      <c r="M2" s="28" t="s">
        <v>152</v>
      </c>
      <c r="N2" s="28" t="s">
        <v>152</v>
      </c>
      <c r="O2" s="29" t="s">
        <v>167</v>
      </c>
      <c r="P2" s="32" t="s">
        <v>159</v>
      </c>
      <c r="Q2" s="34"/>
      <c r="R2" s="218" t="s">
        <v>165</v>
      </c>
      <c r="S2" s="35" t="s">
        <v>36</v>
      </c>
    </row>
    <row r="3" spans="2:19" ht="15.75" thickBot="1">
      <c r="B3" s="66"/>
      <c r="C3" s="26"/>
      <c r="D3" s="26"/>
      <c r="E3" s="36">
        <v>1.5861111111111112</v>
      </c>
      <c r="F3" s="37">
        <v>2.120138888888889</v>
      </c>
      <c r="G3" s="38">
        <v>0.06546296296296296</v>
      </c>
      <c r="H3" s="37">
        <v>2.1902777777777778</v>
      </c>
      <c r="I3" s="39">
        <v>2.0993055555555555</v>
      </c>
      <c r="J3" s="40" t="s">
        <v>111</v>
      </c>
      <c r="K3" s="41" t="s">
        <v>111</v>
      </c>
      <c r="L3" s="41" t="s">
        <v>112</v>
      </c>
      <c r="M3" s="42" t="s">
        <v>111</v>
      </c>
      <c r="N3" s="42" t="s">
        <v>111</v>
      </c>
      <c r="O3" s="120" t="s">
        <v>36</v>
      </c>
      <c r="P3" s="219"/>
      <c r="Q3" s="45"/>
      <c r="R3" s="46" t="s">
        <v>166</v>
      </c>
      <c r="S3" s="46" t="s">
        <v>163</v>
      </c>
    </row>
    <row r="4" spans="2:19" ht="15">
      <c r="B4" s="229">
        <v>1</v>
      </c>
      <c r="C4" s="230" t="s">
        <v>16</v>
      </c>
      <c r="D4" s="231" t="s">
        <v>17</v>
      </c>
      <c r="E4" s="173">
        <v>1.5861111111111112</v>
      </c>
      <c r="F4" s="232">
        <v>2.270138888888889</v>
      </c>
      <c r="G4" s="47">
        <v>0.06546296296296296</v>
      </c>
      <c r="H4" s="220">
        <v>2.1902777777777778</v>
      </c>
      <c r="I4" s="49" t="s">
        <v>157</v>
      </c>
      <c r="J4" s="233">
        <f>SUM(2-E4/$E$3)*100</f>
        <v>100</v>
      </c>
      <c r="K4" s="176">
        <f>SUM(2-F4/$F$3)*100</f>
        <v>92.92499181133311</v>
      </c>
      <c r="L4" s="176">
        <f>SUM(2-G4/$G$3)*100</f>
        <v>100</v>
      </c>
      <c r="M4" s="176">
        <f>SUM(2-H4/$H$3)*100</f>
        <v>100</v>
      </c>
      <c r="N4" s="176">
        <v>0</v>
      </c>
      <c r="O4" s="221">
        <f aca="true" t="shared" si="0" ref="O4:O10">SUM(J4:N4)</f>
        <v>392.92499181133314</v>
      </c>
      <c r="P4" s="126">
        <f>SMALL((J4,K4,L4,M4,N4),2)</f>
        <v>92.92499181133311</v>
      </c>
      <c r="Q4" s="178">
        <f>SMALL((K4,L4,M4,N4,J4),1)</f>
        <v>0</v>
      </c>
      <c r="R4" s="222">
        <f aca="true" t="shared" si="1" ref="R4:R10">SUM(P4:Q4)</f>
        <v>92.92499181133311</v>
      </c>
      <c r="S4" s="16">
        <f aca="true" t="shared" si="2" ref="S4:S10">SUM(O4-R4)</f>
        <v>300</v>
      </c>
    </row>
    <row r="5" spans="2:19" ht="15">
      <c r="B5" s="234">
        <v>2</v>
      </c>
      <c r="C5" s="84" t="s">
        <v>11</v>
      </c>
      <c r="D5" s="85" t="s">
        <v>12</v>
      </c>
      <c r="E5" s="179">
        <v>1.676388888888889</v>
      </c>
      <c r="F5" s="123">
        <v>2.120138888888889</v>
      </c>
      <c r="G5" s="54">
        <v>0.06965277777777777</v>
      </c>
      <c r="H5" s="54">
        <v>0.04230324074074074</v>
      </c>
      <c r="I5" s="235">
        <v>2.4923611111111112</v>
      </c>
      <c r="J5" s="236">
        <f>SUM(2-E5/$E$3)*100</f>
        <v>94.30823117338005</v>
      </c>
      <c r="K5" s="182">
        <f>SUM(2-F5/$F$3)*100</f>
        <v>100</v>
      </c>
      <c r="L5" s="182">
        <f>SUM(2-G5/$G$3)*100</f>
        <v>93.5997171145686</v>
      </c>
      <c r="M5" s="182">
        <f>SUM(2-H5/$H$11)*100</f>
        <v>84.11540900443882</v>
      </c>
      <c r="N5" s="182">
        <f>SUM(2-I5/$I$3)*100</f>
        <v>81.2768772742309</v>
      </c>
      <c r="O5" s="223">
        <f t="shared" si="0"/>
        <v>453.30023456661837</v>
      </c>
      <c r="P5" s="183">
        <f>SMALL((J5,K5,L5,M5,N5),2)</f>
        <v>84.11540900443882</v>
      </c>
      <c r="Q5" s="184">
        <f>SMALL((K5,L5,M5,N5,J5),1)</f>
        <v>81.2768772742309</v>
      </c>
      <c r="R5" s="167">
        <f t="shared" si="1"/>
        <v>165.3922862786697</v>
      </c>
      <c r="S5" s="17">
        <f t="shared" si="2"/>
        <v>287.90794828794867</v>
      </c>
    </row>
    <row r="6" spans="2:19" ht="15">
      <c r="B6" s="234">
        <v>3</v>
      </c>
      <c r="C6" s="84" t="s">
        <v>21</v>
      </c>
      <c r="D6" s="85" t="s">
        <v>22</v>
      </c>
      <c r="E6" s="179">
        <v>2.020138888888889</v>
      </c>
      <c r="F6" s="141">
        <v>2.1645833333333333</v>
      </c>
      <c r="G6" s="54">
        <v>0.06822916666666666</v>
      </c>
      <c r="H6" s="54">
        <v>0.043541666666666666</v>
      </c>
      <c r="I6" s="237">
        <v>0.07251157407407406</v>
      </c>
      <c r="J6" s="236">
        <f>SUM(2-E6/$E$3)*100</f>
        <v>72.63572679509633</v>
      </c>
      <c r="K6" s="182">
        <f>SUM(2-F6/$F$3)*100</f>
        <v>97.90370127743205</v>
      </c>
      <c r="L6" s="182">
        <f>SUM(2-G6/$G$3)*100</f>
        <v>95.77439886845829</v>
      </c>
      <c r="M6" s="182">
        <f>SUM(2-H6/$H$11)*100</f>
        <v>80.72289156626506</v>
      </c>
      <c r="N6" s="182">
        <v>0</v>
      </c>
      <c r="O6" s="223">
        <f t="shared" si="0"/>
        <v>347.03671850725175</v>
      </c>
      <c r="P6" s="183">
        <f>SMALL((J6,K6,L6,M6,N6),2)</f>
        <v>72.63572679509633</v>
      </c>
      <c r="Q6" s="184">
        <f>SMALL((K6,L6,M6,N6,J6),1)</f>
        <v>0</v>
      </c>
      <c r="R6" s="167">
        <f t="shared" si="1"/>
        <v>72.63572679509633</v>
      </c>
      <c r="S6" s="17">
        <f t="shared" si="2"/>
        <v>274.4009917121554</v>
      </c>
    </row>
    <row r="7" spans="2:21" ht="15">
      <c r="B7" s="234">
        <v>4</v>
      </c>
      <c r="C7" s="84" t="s">
        <v>30</v>
      </c>
      <c r="D7" s="85" t="s">
        <v>19</v>
      </c>
      <c r="E7" s="238">
        <v>0.04489583333333333</v>
      </c>
      <c r="F7" s="145">
        <v>0.04770833333333333</v>
      </c>
      <c r="G7" s="23" t="s">
        <v>97</v>
      </c>
      <c r="H7" s="23"/>
      <c r="I7" s="224"/>
      <c r="J7" s="236">
        <f>SUM(2-E7/$E$11)*100</f>
        <v>30.166374781085835</v>
      </c>
      <c r="K7" s="182">
        <f>SUM(2-F7/$F$11)*100</f>
        <v>64.98526039960694</v>
      </c>
      <c r="L7" s="182">
        <v>0</v>
      </c>
      <c r="M7" s="182">
        <v>0</v>
      </c>
      <c r="N7" s="182">
        <v>0</v>
      </c>
      <c r="O7" s="223">
        <f t="shared" si="0"/>
        <v>95.15163518069278</v>
      </c>
      <c r="P7" s="183">
        <f>SMALL((J7,K7,L7,M7,N7),2)</f>
        <v>0</v>
      </c>
      <c r="Q7" s="184">
        <f>SMALL((K7,L7,M7,N7,J7),1)</f>
        <v>0</v>
      </c>
      <c r="R7" s="167">
        <f t="shared" si="1"/>
        <v>0</v>
      </c>
      <c r="S7" s="17">
        <f t="shared" si="2"/>
        <v>95.15163518069278</v>
      </c>
      <c r="U7" s="164"/>
    </row>
    <row r="8" spans="2:21" ht="15">
      <c r="B8" s="234">
        <v>5</v>
      </c>
      <c r="C8" s="23" t="s">
        <v>113</v>
      </c>
      <c r="D8" s="24" t="s">
        <v>114</v>
      </c>
      <c r="E8" s="238"/>
      <c r="F8" s="145"/>
      <c r="G8" s="54">
        <v>0.07579861111111111</v>
      </c>
      <c r="H8" s="54"/>
      <c r="I8" s="165"/>
      <c r="J8" s="236">
        <v>0</v>
      </c>
      <c r="K8" s="239">
        <v>0</v>
      </c>
      <c r="L8" s="182">
        <f>SUM(2-G8/$G$3)*100</f>
        <v>84.21145685997172</v>
      </c>
      <c r="M8" s="182">
        <v>0</v>
      </c>
      <c r="N8" s="182">
        <v>0</v>
      </c>
      <c r="O8" s="223">
        <f t="shared" si="0"/>
        <v>84.21145685997172</v>
      </c>
      <c r="P8" s="183">
        <f>SMALL((J8,K8,L8,M8,N8),2)</f>
        <v>0</v>
      </c>
      <c r="Q8" s="184">
        <f>SMALL((K8,L8,M8,N8,J8),1)</f>
        <v>0</v>
      </c>
      <c r="R8" s="167">
        <f t="shared" si="1"/>
        <v>0</v>
      </c>
      <c r="S8" s="17">
        <f t="shared" si="2"/>
        <v>84.21145685997172</v>
      </c>
      <c r="U8" s="164"/>
    </row>
    <row r="9" spans="2:21" ht="15">
      <c r="B9" s="234">
        <v>6</v>
      </c>
      <c r="C9" s="23" t="s">
        <v>115</v>
      </c>
      <c r="D9" s="24" t="s">
        <v>114</v>
      </c>
      <c r="E9" s="238"/>
      <c r="F9" s="145"/>
      <c r="G9" s="54">
        <v>0.09834490740740741</v>
      </c>
      <c r="H9" s="54"/>
      <c r="I9" s="165"/>
      <c r="J9" s="236">
        <v>0</v>
      </c>
      <c r="K9" s="239">
        <v>0</v>
      </c>
      <c r="L9" s="182">
        <f>SUM(2-G9/$G$3)*100</f>
        <v>49.77015558698725</v>
      </c>
      <c r="M9" s="182">
        <v>0</v>
      </c>
      <c r="N9" s="182">
        <v>0</v>
      </c>
      <c r="O9" s="223">
        <f t="shared" si="0"/>
        <v>49.77015558698725</v>
      </c>
      <c r="P9" s="183">
        <f>SMALL((J9,K9,L9,M9,N9),2)</f>
        <v>0</v>
      </c>
      <c r="Q9" s="184">
        <f>SMALL((K9,L9,M9,N9,J9),1)</f>
        <v>0</v>
      </c>
      <c r="R9" s="167">
        <f t="shared" si="1"/>
        <v>0</v>
      </c>
      <c r="S9" s="17">
        <f t="shared" si="2"/>
        <v>49.77015558698725</v>
      </c>
      <c r="U9" s="164"/>
    </row>
    <row r="10" spans="2:21" ht="15">
      <c r="B10" s="234">
        <v>7</v>
      </c>
      <c r="C10" s="23" t="s">
        <v>116</v>
      </c>
      <c r="D10" s="24" t="s">
        <v>93</v>
      </c>
      <c r="E10" s="238"/>
      <c r="F10" s="145"/>
      <c r="G10" s="23" t="s">
        <v>94</v>
      </c>
      <c r="H10" s="23"/>
      <c r="I10" s="224"/>
      <c r="J10" s="236"/>
      <c r="K10" s="182"/>
      <c r="L10" s="182">
        <v>0</v>
      </c>
      <c r="M10" s="182">
        <v>0</v>
      </c>
      <c r="N10" s="182">
        <v>0</v>
      </c>
      <c r="O10" s="223">
        <f t="shared" si="0"/>
        <v>0</v>
      </c>
      <c r="P10" s="183">
        <f>SMALL((J10,K10,L10,M10,N10),2)</f>
        <v>0</v>
      </c>
      <c r="Q10" s="184">
        <f>SMALL((K10,L10,M10,N10,J10),1)</f>
        <v>0</v>
      </c>
      <c r="R10" s="167">
        <f t="shared" si="1"/>
        <v>0</v>
      </c>
      <c r="S10" s="17">
        <f t="shared" si="2"/>
        <v>0</v>
      </c>
      <c r="U10" s="164"/>
    </row>
    <row r="11" spans="2:19" ht="15.75" thickBot="1">
      <c r="B11" s="66"/>
      <c r="C11" s="225"/>
      <c r="D11" s="43"/>
      <c r="E11" s="226">
        <v>0.026435185185185187</v>
      </c>
      <c r="F11" s="227">
        <v>0.03533564814814815</v>
      </c>
      <c r="G11" s="38">
        <v>0.06546296296296296</v>
      </c>
      <c r="H11" s="227">
        <v>0.03650462962962963</v>
      </c>
      <c r="I11" s="228">
        <v>0.03498842592592593</v>
      </c>
      <c r="J11" s="26"/>
      <c r="K11" s="26"/>
      <c r="L11" s="26"/>
      <c r="M11" s="26"/>
      <c r="N11" s="26"/>
      <c r="O11" s="67"/>
      <c r="P11" s="66"/>
      <c r="Q11" s="67"/>
      <c r="R11" s="68"/>
      <c r="S11" s="68"/>
    </row>
    <row r="14" spans="2:11" ht="15">
      <c r="B14" s="106"/>
      <c r="C14" s="240"/>
      <c r="D14" s="188"/>
      <c r="E14" s="189"/>
      <c r="F14" s="188"/>
      <c r="G14" s="188"/>
      <c r="H14" s="106"/>
      <c r="I14" s="241"/>
      <c r="J14" s="170"/>
      <c r="K14" s="159"/>
    </row>
    <row r="15" spans="2:9" ht="15">
      <c r="B15" s="106"/>
      <c r="C15" s="240"/>
      <c r="D15" s="188"/>
      <c r="E15" s="189"/>
      <c r="F15" s="188"/>
      <c r="G15" s="188"/>
      <c r="H15" s="242"/>
      <c r="I15" s="189"/>
    </row>
    <row r="16" spans="2:9" ht="15">
      <c r="B16" s="106"/>
      <c r="C16" s="240"/>
      <c r="D16" s="188"/>
      <c r="E16" s="189"/>
      <c r="F16" s="188"/>
      <c r="G16" s="188"/>
      <c r="H16" s="242"/>
      <c r="I16" s="189"/>
    </row>
    <row r="17" spans="2:10" ht="15">
      <c r="B17" s="106"/>
      <c r="C17" s="240"/>
      <c r="D17" s="188"/>
      <c r="E17" s="189"/>
      <c r="F17" s="188"/>
      <c r="G17" s="188"/>
      <c r="H17" s="106"/>
      <c r="I17" s="189"/>
      <c r="J17" s="170"/>
    </row>
    <row r="18" spans="2:9" ht="15">
      <c r="B18" s="106"/>
      <c r="C18" s="240"/>
      <c r="D18" s="188"/>
      <c r="E18" s="189"/>
      <c r="F18" s="188"/>
      <c r="G18" s="188"/>
      <c r="H18" s="243"/>
      <c r="I18" s="189"/>
    </row>
    <row r="19" spans="2:9" ht="15">
      <c r="B19" s="106"/>
      <c r="C19" s="240"/>
      <c r="D19" s="188"/>
      <c r="E19" s="189"/>
      <c r="F19" s="188"/>
      <c r="G19" s="188"/>
      <c r="H19" s="243"/>
      <c r="I19" s="189"/>
    </row>
    <row r="20" spans="2:10" ht="15">
      <c r="B20" s="106"/>
      <c r="C20" s="240"/>
      <c r="D20" s="188"/>
      <c r="E20" s="189"/>
      <c r="F20" s="188"/>
      <c r="G20" s="188"/>
      <c r="H20" s="106"/>
      <c r="I20" s="189"/>
      <c r="J20" s="164"/>
    </row>
    <row r="21" spans="2:9" ht="15">
      <c r="B21" s="106"/>
      <c r="C21" s="240"/>
      <c r="D21" s="106"/>
      <c r="E21" s="106"/>
      <c r="F21" s="106"/>
      <c r="G21" s="106"/>
      <c r="H21" s="106"/>
      <c r="I21" s="106"/>
    </row>
    <row r="22" spans="2:9" ht="15">
      <c r="B22" s="106"/>
      <c r="C22" s="240"/>
      <c r="D22" s="188"/>
      <c r="E22" s="189"/>
      <c r="F22" s="188"/>
      <c r="G22" s="188"/>
      <c r="H22" s="189"/>
      <c r="I22" s="106"/>
    </row>
    <row r="23" spans="2:9" ht="15">
      <c r="B23" s="106"/>
      <c r="C23" s="106"/>
      <c r="D23" s="106"/>
      <c r="E23" s="106"/>
      <c r="F23" s="106"/>
      <c r="G23" s="106"/>
      <c r="H23" s="106"/>
      <c r="I23" s="106"/>
    </row>
    <row r="24" spans="2:9" ht="15">
      <c r="B24" s="106"/>
      <c r="C24" s="106"/>
      <c r="D24" s="106"/>
      <c r="E24" s="106"/>
      <c r="F24" s="106"/>
      <c r="G24" s="106"/>
      <c r="H24" s="106"/>
      <c r="I24" s="106"/>
    </row>
    <row r="25" spans="2:9" ht="15">
      <c r="B25" s="106"/>
      <c r="C25" s="106"/>
      <c r="D25" s="106"/>
      <c r="E25" s="106"/>
      <c r="F25" s="106"/>
      <c r="G25" s="106"/>
      <c r="H25" s="106"/>
      <c r="I25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19"/>
  <sheetViews>
    <sheetView zoomScalePageLayoutView="0" workbookViewId="0" topLeftCell="B1">
      <selection activeCell="D22" sqref="D22"/>
    </sheetView>
  </sheetViews>
  <sheetFormatPr defaultColWidth="9.140625" defaultRowHeight="15"/>
  <cols>
    <col min="1" max="1" width="9.140625" style="86" customWidth="1"/>
    <col min="2" max="2" width="5.7109375" style="86" customWidth="1"/>
    <col min="3" max="3" width="23.28125" style="86" customWidth="1"/>
    <col min="4" max="4" width="25.421875" style="86" customWidth="1"/>
    <col min="5" max="5" width="10.28125" style="86" customWidth="1"/>
    <col min="6" max="6" width="9.8515625" style="86" customWidth="1"/>
    <col min="7" max="9" width="10.140625" style="86" customWidth="1"/>
    <col min="10" max="17" width="9.140625" style="86" customWidth="1"/>
    <col min="18" max="18" width="9.00390625" style="86" customWidth="1"/>
    <col min="19" max="16384" width="9.140625" style="86" customWidth="1"/>
  </cols>
  <sheetData>
    <row r="1" ht="15.75" thickBot="1">
      <c r="B1" s="4" t="s">
        <v>83</v>
      </c>
    </row>
    <row r="2" spans="2:19" ht="15">
      <c r="B2" s="33"/>
      <c r="C2" s="32"/>
      <c r="D2" s="32"/>
      <c r="E2" s="27" t="s">
        <v>37</v>
      </c>
      <c r="F2" s="28" t="s">
        <v>38</v>
      </c>
      <c r="G2" s="153" t="s">
        <v>100</v>
      </c>
      <c r="H2" s="153" t="s">
        <v>153</v>
      </c>
      <c r="I2" s="31" t="s">
        <v>158</v>
      </c>
      <c r="J2" s="27" t="s">
        <v>102</v>
      </c>
      <c r="K2" s="28" t="s">
        <v>102</v>
      </c>
      <c r="L2" s="28" t="s">
        <v>104</v>
      </c>
      <c r="M2" s="28" t="s">
        <v>152</v>
      </c>
      <c r="N2" s="28" t="s">
        <v>152</v>
      </c>
      <c r="O2" s="29" t="s">
        <v>167</v>
      </c>
      <c r="P2" s="32" t="s">
        <v>159</v>
      </c>
      <c r="Q2" s="34"/>
      <c r="R2" s="218" t="s">
        <v>165</v>
      </c>
      <c r="S2" s="35" t="s">
        <v>36</v>
      </c>
    </row>
    <row r="3" spans="2:19" ht="15.75" thickBot="1">
      <c r="B3" s="66"/>
      <c r="C3" s="26"/>
      <c r="D3" s="26"/>
      <c r="E3" s="36">
        <v>1.3027777777777778</v>
      </c>
      <c r="F3" s="37">
        <v>1.5930555555555557</v>
      </c>
      <c r="G3" s="244">
        <v>0.056574074074074075</v>
      </c>
      <c r="H3" s="37">
        <v>1.7659722222222223</v>
      </c>
      <c r="I3" s="39">
        <v>1.9944444444444445</v>
      </c>
      <c r="J3" s="40" t="s">
        <v>111</v>
      </c>
      <c r="K3" s="41" t="s">
        <v>111</v>
      </c>
      <c r="L3" s="41" t="s">
        <v>112</v>
      </c>
      <c r="M3" s="42" t="s">
        <v>111</v>
      </c>
      <c r="N3" s="42" t="s">
        <v>111</v>
      </c>
      <c r="O3" s="120" t="s">
        <v>36</v>
      </c>
      <c r="P3" s="219"/>
      <c r="Q3" s="45"/>
      <c r="R3" s="46" t="s">
        <v>166</v>
      </c>
      <c r="S3" s="46" t="s">
        <v>163</v>
      </c>
    </row>
    <row r="4" spans="2:19" ht="15">
      <c r="B4" s="172">
        <v>1</v>
      </c>
      <c r="C4" s="230" t="s">
        <v>42</v>
      </c>
      <c r="D4" s="231" t="s">
        <v>82</v>
      </c>
      <c r="E4" s="173">
        <v>1.3027777777777778</v>
      </c>
      <c r="F4" s="232">
        <v>1.645138888888889</v>
      </c>
      <c r="G4" s="245"/>
      <c r="H4" s="246">
        <v>1.7659722222222223</v>
      </c>
      <c r="I4" s="247">
        <v>1.9944444444444445</v>
      </c>
      <c r="J4" s="50">
        <f>SUM(2-E4/$E$3)*100</f>
        <v>100</v>
      </c>
      <c r="K4" s="51">
        <f>SUM(2-F4/$F$3)*100</f>
        <v>96.73060156931126</v>
      </c>
      <c r="L4" s="51">
        <v>0</v>
      </c>
      <c r="M4" s="51">
        <f>SUM(2-H4/$H$3)*100</f>
        <v>100</v>
      </c>
      <c r="N4" s="51">
        <f>SUM(2-I4/$I$3)*100</f>
        <v>100</v>
      </c>
      <c r="O4" s="248">
        <f aca="true" t="shared" si="0" ref="O4:O13">SUM(J4:N4)</f>
        <v>396.73060156931126</v>
      </c>
      <c r="P4" s="215">
        <f>SMALL((J4,K4,L4,M4,N4),2)</f>
        <v>96.73060156931126</v>
      </c>
      <c r="Q4" s="253">
        <f>SMALL((K4,L4,M4,N4,J4),1)</f>
        <v>0</v>
      </c>
      <c r="R4" s="163">
        <f aca="true" t="shared" si="1" ref="R4:R13">SUM(P4:Q4)</f>
        <v>96.73060156931126</v>
      </c>
      <c r="S4" s="18">
        <f aca="true" t="shared" si="2" ref="S4:S13">SUM(O4-R4)</f>
        <v>300</v>
      </c>
    </row>
    <row r="5" spans="2:22" ht="15">
      <c r="B5" s="186">
        <v>2</v>
      </c>
      <c r="C5" s="84" t="s">
        <v>40</v>
      </c>
      <c r="D5" s="85" t="s">
        <v>41</v>
      </c>
      <c r="E5" s="179">
        <v>1.3256944444444445</v>
      </c>
      <c r="F5" s="123">
        <v>1.5930555555555557</v>
      </c>
      <c r="G5" s="249">
        <v>0.056574074074074075</v>
      </c>
      <c r="H5" s="250"/>
      <c r="I5" s="62">
        <v>2.1055555555555556</v>
      </c>
      <c r="J5" s="57">
        <f>SUM(2-E5/$E$3)*100</f>
        <v>98.2409381663113</v>
      </c>
      <c r="K5" s="58">
        <f>SUM(2-F5/$F$3)*100</f>
        <v>100</v>
      </c>
      <c r="L5" s="58">
        <f aca="true" t="shared" si="3" ref="L5:L10">SUM(2-G5/$G$3)*100</f>
        <v>100</v>
      </c>
      <c r="M5" s="58">
        <v>0</v>
      </c>
      <c r="N5" s="58">
        <f>SUM(2-I5/$I$3)*100</f>
        <v>94.42896935933148</v>
      </c>
      <c r="O5" s="251">
        <f t="shared" si="0"/>
        <v>392.66990752564277</v>
      </c>
      <c r="P5" s="126">
        <f>SMALL((J5,K5,L5,M5,N5),2)</f>
        <v>94.42896935933148</v>
      </c>
      <c r="Q5" s="127">
        <f>SMALL((K5,L5,M5,N5,J5),1)</f>
        <v>0</v>
      </c>
      <c r="R5" s="222">
        <f t="shared" si="1"/>
        <v>94.42896935933148</v>
      </c>
      <c r="S5" s="21">
        <f t="shared" si="2"/>
        <v>298.2409381663113</v>
      </c>
      <c r="V5" s="159"/>
    </row>
    <row r="6" spans="2:22" ht="15">
      <c r="B6" s="172">
        <v>3</v>
      </c>
      <c r="C6" s="84" t="s">
        <v>72</v>
      </c>
      <c r="D6" s="85" t="s">
        <v>73</v>
      </c>
      <c r="E6" s="179">
        <v>2.076388888888889</v>
      </c>
      <c r="F6" s="145">
        <v>0.045266203703703704</v>
      </c>
      <c r="G6" s="252">
        <v>0.08696759259259258</v>
      </c>
      <c r="H6" s="252"/>
      <c r="I6" s="165"/>
      <c r="J6" s="57">
        <f>SUM(2-E6/$E$3)*100</f>
        <v>40.61833688699361</v>
      </c>
      <c r="K6" s="58">
        <f>SUM(2-F6/$F$14)*100</f>
        <v>29.511769834350467</v>
      </c>
      <c r="L6" s="58">
        <f t="shared" si="3"/>
        <v>46.27659574468088</v>
      </c>
      <c r="M6" s="58">
        <v>0</v>
      </c>
      <c r="N6" s="58">
        <v>0</v>
      </c>
      <c r="O6" s="251">
        <f t="shared" si="0"/>
        <v>116.40670246602497</v>
      </c>
      <c r="P6" s="126">
        <f>SMALL((J6,K6,L6,M6,N6),2)</f>
        <v>0</v>
      </c>
      <c r="Q6" s="127">
        <f>SMALL((K6,L6,M6,N6,J6),1)</f>
        <v>0</v>
      </c>
      <c r="R6" s="222">
        <f t="shared" si="1"/>
        <v>0</v>
      </c>
      <c r="S6" s="21">
        <f t="shared" si="2"/>
        <v>116.40670246602497</v>
      </c>
      <c r="U6" s="164"/>
      <c r="V6" s="159"/>
    </row>
    <row r="7" spans="2:22" ht="15">
      <c r="B7" s="186">
        <v>4</v>
      </c>
      <c r="C7" s="23" t="s">
        <v>145</v>
      </c>
      <c r="D7" s="24" t="s">
        <v>120</v>
      </c>
      <c r="E7" s="179"/>
      <c r="F7" s="145"/>
      <c r="G7" s="252">
        <v>0.07694444444444444</v>
      </c>
      <c r="H7" s="252"/>
      <c r="I7" s="165"/>
      <c r="J7" s="57"/>
      <c r="K7" s="58"/>
      <c r="L7" s="58">
        <f t="shared" si="3"/>
        <v>63.993453355155495</v>
      </c>
      <c r="M7" s="58">
        <v>0</v>
      </c>
      <c r="N7" s="58">
        <v>0</v>
      </c>
      <c r="O7" s="251">
        <f t="shared" si="0"/>
        <v>63.993453355155495</v>
      </c>
      <c r="P7" s="126">
        <f>SMALL((J7,K7,L7,M7,N7),2)</f>
        <v>0</v>
      </c>
      <c r="Q7" s="127">
        <f>SMALL((K7,L7,M7,N7,J7),1)</f>
        <v>0</v>
      </c>
      <c r="R7" s="222">
        <f t="shared" si="1"/>
        <v>0</v>
      </c>
      <c r="S7" s="21">
        <f t="shared" si="2"/>
        <v>63.993453355155495</v>
      </c>
      <c r="U7" s="164"/>
      <c r="V7" s="159"/>
    </row>
    <row r="8" spans="2:22" ht="15">
      <c r="B8" s="172">
        <v>5</v>
      </c>
      <c r="C8" s="23" t="s">
        <v>146</v>
      </c>
      <c r="D8" s="24" t="s">
        <v>114</v>
      </c>
      <c r="E8" s="179"/>
      <c r="F8" s="145"/>
      <c r="G8" s="252">
        <v>0.0825462962962963</v>
      </c>
      <c r="H8" s="252"/>
      <c r="I8" s="165"/>
      <c r="J8" s="57"/>
      <c r="K8" s="58"/>
      <c r="L8" s="58">
        <f t="shared" si="3"/>
        <v>54.09165302782324</v>
      </c>
      <c r="M8" s="58">
        <v>0</v>
      </c>
      <c r="N8" s="58">
        <v>0</v>
      </c>
      <c r="O8" s="251">
        <f t="shared" si="0"/>
        <v>54.09165302782324</v>
      </c>
      <c r="P8" s="126">
        <f>SMALL((J8,K8,L8,M8,N8),2)</f>
        <v>0</v>
      </c>
      <c r="Q8" s="127">
        <f>SMALL((K8,L8,M8,N8,J8),1)</f>
        <v>0</v>
      </c>
      <c r="R8" s="222">
        <f t="shared" si="1"/>
        <v>0</v>
      </c>
      <c r="S8" s="21">
        <f t="shared" si="2"/>
        <v>54.09165302782324</v>
      </c>
      <c r="U8" s="164"/>
      <c r="V8" s="159"/>
    </row>
    <row r="9" spans="2:22" ht="15">
      <c r="B9" s="186">
        <v>6</v>
      </c>
      <c r="C9" s="23" t="s">
        <v>147</v>
      </c>
      <c r="D9" s="24" t="s">
        <v>114</v>
      </c>
      <c r="E9" s="179"/>
      <c r="F9" s="145"/>
      <c r="G9" s="252">
        <v>0.0857175925925926</v>
      </c>
      <c r="H9" s="252"/>
      <c r="I9" s="165"/>
      <c r="J9" s="57"/>
      <c r="K9" s="58"/>
      <c r="L9" s="58">
        <f t="shared" si="3"/>
        <v>48.48608837970541</v>
      </c>
      <c r="M9" s="58">
        <v>0</v>
      </c>
      <c r="N9" s="58">
        <v>0</v>
      </c>
      <c r="O9" s="251">
        <f t="shared" si="0"/>
        <v>48.48608837970541</v>
      </c>
      <c r="P9" s="126">
        <f>SMALL((J9,K9,L9,M9,N9),2)</f>
        <v>0</v>
      </c>
      <c r="Q9" s="127">
        <f>SMALL((K9,L9,M9,N9,J9),1)</f>
        <v>0</v>
      </c>
      <c r="R9" s="222">
        <f t="shared" si="1"/>
        <v>0</v>
      </c>
      <c r="S9" s="21">
        <f t="shared" si="2"/>
        <v>48.48608837970541</v>
      </c>
      <c r="U9" s="164"/>
      <c r="V9" s="159"/>
    </row>
    <row r="10" spans="2:22" ht="15">
      <c r="B10" s="172">
        <v>7</v>
      </c>
      <c r="C10" s="23" t="s">
        <v>148</v>
      </c>
      <c r="D10" s="24" t="s">
        <v>143</v>
      </c>
      <c r="E10" s="179"/>
      <c r="F10" s="145"/>
      <c r="G10" s="252">
        <v>0.09291666666666666</v>
      </c>
      <c r="H10" s="252"/>
      <c r="I10" s="165"/>
      <c r="J10" s="57"/>
      <c r="K10" s="58"/>
      <c r="L10" s="58">
        <f t="shared" si="3"/>
        <v>35.761047463175146</v>
      </c>
      <c r="M10" s="58">
        <v>0</v>
      </c>
      <c r="N10" s="58">
        <v>0</v>
      </c>
      <c r="O10" s="251">
        <f t="shared" si="0"/>
        <v>35.761047463175146</v>
      </c>
      <c r="P10" s="126">
        <f>SMALL((J10,K10,L10,M10,N10),2)</f>
        <v>0</v>
      </c>
      <c r="Q10" s="127">
        <f>SMALL((K10,L10,M10,N10,J10),1)</f>
        <v>0</v>
      </c>
      <c r="R10" s="222">
        <f t="shared" si="1"/>
        <v>0</v>
      </c>
      <c r="S10" s="21">
        <f t="shared" si="2"/>
        <v>35.761047463175146</v>
      </c>
      <c r="U10" s="164"/>
      <c r="V10" s="159"/>
    </row>
    <row r="11" spans="2:22" ht="15">
      <c r="B11" s="186">
        <v>8</v>
      </c>
      <c r="C11" s="84" t="s">
        <v>77</v>
      </c>
      <c r="D11" s="85" t="s">
        <v>78</v>
      </c>
      <c r="E11" s="179">
        <v>2.307638888888889</v>
      </c>
      <c r="F11" s="145">
        <v>0.0566550925925926</v>
      </c>
      <c r="G11" s="24"/>
      <c r="H11" s="24"/>
      <c r="I11" s="224"/>
      <c r="J11" s="57">
        <f>SUM(2-E11/$E$4)*100</f>
        <v>22.867803837953083</v>
      </c>
      <c r="K11" s="58">
        <v>0</v>
      </c>
      <c r="L11" s="58">
        <v>0</v>
      </c>
      <c r="M11" s="58">
        <v>0</v>
      </c>
      <c r="N11" s="58">
        <v>0</v>
      </c>
      <c r="O11" s="251">
        <f t="shared" si="0"/>
        <v>22.867803837953083</v>
      </c>
      <c r="P11" s="126">
        <f>SMALL((J11,K11,L11,M11,N11),2)</f>
        <v>0</v>
      </c>
      <c r="Q11" s="127">
        <f>SMALL((K11,L11,M11,N11,J11),1)</f>
        <v>0</v>
      </c>
      <c r="R11" s="222">
        <f t="shared" si="1"/>
        <v>0</v>
      </c>
      <c r="S11" s="21">
        <f t="shared" si="2"/>
        <v>22.867803837953083</v>
      </c>
      <c r="U11" s="164"/>
      <c r="V11" s="159"/>
    </row>
    <row r="12" spans="2:22" ht="15">
      <c r="B12" s="172">
        <v>9</v>
      </c>
      <c r="C12" s="23" t="s">
        <v>149</v>
      </c>
      <c r="D12" s="24" t="s">
        <v>142</v>
      </c>
      <c r="E12" s="179"/>
      <c r="F12" s="145"/>
      <c r="G12" s="252">
        <v>0.09886574074074074</v>
      </c>
      <c r="H12" s="252"/>
      <c r="I12" s="165"/>
      <c r="J12" s="57"/>
      <c r="K12" s="58"/>
      <c r="L12" s="58">
        <f>SUM(2-G12/$G$3)*100</f>
        <v>25.245499181669405</v>
      </c>
      <c r="M12" s="58">
        <v>0</v>
      </c>
      <c r="N12" s="58">
        <v>0</v>
      </c>
      <c r="O12" s="251">
        <f t="shared" si="0"/>
        <v>25.245499181669405</v>
      </c>
      <c r="P12" s="126">
        <f>SMALL((J12,K12,L12,M12,N12),2)</f>
        <v>0</v>
      </c>
      <c r="Q12" s="127">
        <f>SMALL((K12,L12,M12,N12,J12),1)</f>
        <v>0</v>
      </c>
      <c r="R12" s="222">
        <f t="shared" si="1"/>
        <v>0</v>
      </c>
      <c r="S12" s="21">
        <f t="shared" si="2"/>
        <v>25.245499181669405</v>
      </c>
      <c r="U12" s="164"/>
      <c r="V12" s="159"/>
    </row>
    <row r="13" spans="2:22" ht="15">
      <c r="B13" s="186">
        <v>10</v>
      </c>
      <c r="C13" s="23" t="s">
        <v>150</v>
      </c>
      <c r="D13" s="24" t="s">
        <v>114</v>
      </c>
      <c r="E13" s="179"/>
      <c r="F13" s="145"/>
      <c r="G13" s="24" t="s">
        <v>97</v>
      </c>
      <c r="H13" s="24"/>
      <c r="I13" s="224"/>
      <c r="J13" s="57"/>
      <c r="K13" s="58"/>
      <c r="L13" s="58">
        <v>0</v>
      </c>
      <c r="M13" s="58">
        <v>0</v>
      </c>
      <c r="N13" s="58">
        <v>0</v>
      </c>
      <c r="O13" s="251">
        <f t="shared" si="0"/>
        <v>0</v>
      </c>
      <c r="P13" s="126">
        <f>SMALL((J13,K13,L13,M13,N13),2)</f>
        <v>0</v>
      </c>
      <c r="Q13" s="127">
        <f>SMALL((K13,L13,M13,N13,J13),1)</f>
        <v>0</v>
      </c>
      <c r="R13" s="222">
        <f t="shared" si="1"/>
        <v>0</v>
      </c>
      <c r="S13" s="21">
        <f t="shared" si="2"/>
        <v>0</v>
      </c>
      <c r="U13" s="164"/>
      <c r="V13" s="159"/>
    </row>
    <row r="14" spans="2:22" ht="15.75" thickBot="1">
      <c r="B14" s="66"/>
      <c r="C14" s="26"/>
      <c r="D14" s="26"/>
      <c r="E14" s="36">
        <v>1.3027777777777778</v>
      </c>
      <c r="F14" s="169">
        <v>0.026550925925925926</v>
      </c>
      <c r="G14" s="244">
        <v>0.056574074074074075</v>
      </c>
      <c r="H14" s="37">
        <v>1.7659722222222223</v>
      </c>
      <c r="I14" s="39">
        <v>1.9944444444444445</v>
      </c>
      <c r="J14" s="66"/>
      <c r="K14" s="26"/>
      <c r="L14" s="26"/>
      <c r="M14" s="26"/>
      <c r="N14" s="26"/>
      <c r="O14" s="67"/>
      <c r="P14" s="66"/>
      <c r="Q14" s="26"/>
      <c r="R14" s="68"/>
      <c r="S14" s="67"/>
      <c r="V14" s="159"/>
    </row>
    <row r="15" ht="15">
      <c r="V15" s="159"/>
    </row>
    <row r="16" ht="15">
      <c r="V16" s="159"/>
    </row>
    <row r="17" ht="15">
      <c r="V17" s="159"/>
    </row>
    <row r="18" ht="15">
      <c r="V18" s="159"/>
    </row>
    <row r="19" ht="15">
      <c r="V19" s="1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Ramune</dc:creator>
  <cp:keywords/>
  <dc:description/>
  <cp:lastModifiedBy>ThinkPad</cp:lastModifiedBy>
  <dcterms:created xsi:type="dcterms:W3CDTF">2017-01-15T14:37:13Z</dcterms:created>
  <dcterms:modified xsi:type="dcterms:W3CDTF">2017-01-30T09:51:57Z</dcterms:modified>
  <cp:category/>
  <cp:version/>
  <cp:contentType/>
  <cp:contentStatus/>
</cp:coreProperties>
</file>